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170" windowHeight="7650" tabRatio="627" activeTab="0"/>
  </bookViews>
  <sheets>
    <sheet name="informacje ogólne" sheetId="1" r:id="rId1"/>
    <sheet name="budynki" sheetId="2" r:id="rId2"/>
    <sheet name="elektronika" sheetId="3" r:id="rId3"/>
    <sheet name="środki trwałe" sheetId="4" r:id="rId4"/>
    <sheet name="maszyny" sheetId="5" r:id="rId5"/>
    <sheet name="auta" sheetId="6" r:id="rId6"/>
    <sheet name="lokalizacje" sheetId="7" r:id="rId7"/>
    <sheet name="Szkody" sheetId="8" r:id="rId8"/>
  </sheets>
  <definedNames>
    <definedName name="_GoBack" localSheetId="6">'lokalizacje'!#REF!</definedName>
    <definedName name="_xlnm.Print_Area" localSheetId="5">'auta'!$A$1:$Y$45</definedName>
    <definedName name="_xlnm.Print_Area" localSheetId="1">'budynki'!$A$1:$Z$123</definedName>
    <definedName name="_xlnm.Print_Area" localSheetId="0">'informacje ogólne'!$A$1:$M$19</definedName>
    <definedName name="_xlnm.Print_Area" localSheetId="6">'lokalizacje'!$A$1:$D$30</definedName>
    <definedName name="_xlnm.Print_Area" localSheetId="4">'maszyny'!$A$1:$J$47</definedName>
    <definedName name="_xlnm.Print_Area" localSheetId="3">'środki trwałe'!$A$1:$D$14</definedName>
  </definedNames>
  <calcPr fullCalcOnLoad="1"/>
</workbook>
</file>

<file path=xl/sharedStrings.xml><?xml version="1.0" encoding="utf-8"?>
<sst xmlns="http://schemas.openxmlformats.org/spreadsheetml/2006/main" count="2448" uniqueCount="1164">
  <si>
    <t>RAZEM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</si>
  <si>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</si>
  <si>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</si>
  <si>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</si>
  <si>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</si>
  <si>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</si>
  <si>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</si>
  <si>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</si>
  <si>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</si>
  <si>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</si>
  <si>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</si>
  <si>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</si>
  <si>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</si>
  <si>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</si>
  <si>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</si>
  <si>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</si>
  <si>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</si>
  <si>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</si>
  <si>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</si>
  <si>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</si>
  <si>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</si>
  <si>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</si>
  <si>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</si>
  <si>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</si>
  <si>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</si>
  <si>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</si>
  <si>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</si>
  <si>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</si>
  <si>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INFORMACJA O MAJĄTKU TRWAŁYM</t>
  </si>
  <si>
    <t>Miejsko-Gminny Ośrodek Pomocy Społecznej</t>
  </si>
  <si>
    <t>Przedszkole w Drawsku Pomorskim</t>
  </si>
  <si>
    <t>Szkoła Podstawowa w Mielenku Drawskim</t>
  </si>
  <si>
    <t>Szkoła Podstawowa w Nętnie</t>
  </si>
  <si>
    <t>Zakład Usług Komunalnych</t>
  </si>
  <si>
    <t>WYKAZ LOKALIZACJI, W KTÓRYCH PROWADZONA JEST DZIAŁALNOŚĆ ORAZ LOKALIZACJI, GDZIE ZNAJDUJE SIĘ MIENIE NALEŻĄCE DO JEDNOSTEK Gminy Drawsko Pomorskie (nie wykazane w załączniku nr 1 - poniższy wykaz nie musi być pełnym wykazem lokalizacji)</t>
  </si>
  <si>
    <t>Tabela nr 1 - Informacje ogólne do oceny ryzyka w Gminie Drawsko Pomorskie</t>
  </si>
  <si>
    <t>Tabela nr 2 - Wykaz budynków i budowli w Gminie Drawsko Pomorskie</t>
  </si>
  <si>
    <t>Tabela nr 3 - Wykaz sprzętu elektronicznego w Gminie Drawsko Pomorskie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</si>
  <si>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</si>
  <si>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</si>
  <si>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</si>
  <si>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</si>
  <si>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</si>
  <si>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</si>
  <si>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</si>
  <si>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</si>
  <si>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</si>
  <si>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</si>
  <si>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</si>
  <si>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Zbiory biblioteczne</t>
  </si>
  <si>
    <t>PKD</t>
  </si>
  <si>
    <t>Rodzaj prowadzonej działalności (opisowo)</t>
  </si>
  <si>
    <t>1. Urząd Miejski w  Drawsku Pomorskim</t>
  </si>
  <si>
    <t>2. Miejsko-Gminny Ośrodek Pomocy Społecznej</t>
  </si>
  <si>
    <t>8. Zakład Usług Komunalnych</t>
  </si>
  <si>
    <t>7. Szkoła Podstawowa w Nętnie</t>
  </si>
  <si>
    <t>6. Szkoła Podstawowa w Mielenku Drawskim</t>
  </si>
  <si>
    <t>Razem sprzęt stacjonarny</t>
  </si>
  <si>
    <t>Razem sprzęt przenośny</t>
  </si>
  <si>
    <t>Razem monitoring wizyjny</t>
  </si>
  <si>
    <t>4. Przedszkole w Drawsku Pomorskim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</si>
  <si>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</si>
  <si>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</si>
  <si>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</si>
  <si>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</si>
  <si>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</si>
  <si>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</si>
  <si>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</si>
  <si>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Urząd Miejski w Drawsku Pomorskim</t>
  </si>
  <si>
    <t>SUMA OGÓŁEM:</t>
  </si>
  <si>
    <t>1. Urząd Gminy</t>
  </si>
  <si>
    <t>Informacje o przeprowadzonych remontach/ modernizacjach?</t>
  </si>
  <si>
    <t xml:space="preserve">opis zabezpieczeń przed awarią (dodatkowe do wymaganych przepisami lub zaleceniami producenta)                 </t>
  </si>
  <si>
    <t>8. Zakład Usług Komunalnych w Drawsku Pomorskim</t>
  </si>
  <si>
    <t>Adres</t>
  </si>
  <si>
    <t>003801947</t>
  </si>
  <si>
    <t>1.</t>
  </si>
  <si>
    <t>NIE</t>
  </si>
  <si>
    <t>Szkoła Podstawowa Nr 2 im. Adama Mickiewicza w Drawsku Pomorskim</t>
  </si>
  <si>
    <t>Szkoła Podstawowa nr 1 w Drawsku Pomorskim</t>
  </si>
  <si>
    <t>3. Szkoła Podstawowa Nr 2 im. Adama Mickiewicza w Drawsku Pomorskim</t>
  </si>
  <si>
    <t>5. Szkoła Podstawowa nr 1 w Drawsku Pomorskim</t>
  </si>
  <si>
    <t>8520Z</t>
  </si>
  <si>
    <t>001175003</t>
  </si>
  <si>
    <t>001175010</t>
  </si>
  <si>
    <t>000523844</t>
  </si>
  <si>
    <t>8411Z</t>
  </si>
  <si>
    <t>ul. Sikorskiego 41, 78-500 Drawsko Pomorskie</t>
  </si>
  <si>
    <t>ul. Starogrodzka 9, 78-500 Drawsko Pomorskie</t>
  </si>
  <si>
    <t>ul.Dworcowa 2a, 78-500 Drawsko Pomorskie</t>
  </si>
  <si>
    <t>ul. Obrońców Westerplatte 49, 78-200 Drawsko Pomorskie</t>
  </si>
  <si>
    <t>Mielenko Drawskie 47, 78-500 Mielenko Drawskie</t>
  </si>
  <si>
    <t>ul. Sobieskiego 8, 78-500 Drawsko Pomorskie</t>
  </si>
  <si>
    <t>3811Z</t>
  </si>
  <si>
    <t>RAZEM sprzęt stacjonarny</t>
  </si>
  <si>
    <t>RAZEM sprzęt przenośny</t>
  </si>
  <si>
    <t>RAZEM monitoring wizyjny</t>
  </si>
  <si>
    <t>001174966</t>
  </si>
  <si>
    <t>ul. Obrońców Westerplatte 13, 78-500 Drawsko Pomorskie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</si>
  <si>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</si>
  <si>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</si>
  <si>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</si>
  <si>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</si>
  <si>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</si>
  <si>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</si>
  <si>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</si>
  <si>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</si>
  <si>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</si>
  <si>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</si>
  <si>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</si>
  <si>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</si>
  <si>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Suma ubezpieczenia (wartość pojazdu z VAT)</t>
  </si>
  <si>
    <t>Okres ubezpieczenia OC i NW</t>
  </si>
  <si>
    <t>Okres ubezpieczenia AC i KR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</si>
  <si>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</si>
  <si>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</si>
  <si>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</si>
  <si>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</si>
  <si>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</si>
  <si>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</si>
  <si>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</si>
  <si>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 xml:space="preserve"> Gmina Drawsko Pomorskie</t>
  </si>
  <si>
    <t>Ochotnicza Straż Pożarna w Zagoździe, Zagozd 50, 78-500 Drawsko Pomorskie, REGON:   331061040, NIP:   2530077017</t>
  </si>
  <si>
    <t>Ochotnicza Straż Pożarna w Rydzewie, Rydzewo 71, 78-500 Rydzewo, REGON:   331061057, NIP:   2530076354</t>
  </si>
  <si>
    <t>Ochotnicza Straż Pożarna w Linownie, Linowno 1, 78-500 Linowno, REGON: 331061028, NIP:   2530079252</t>
  </si>
  <si>
    <t>8411Z - KIEROWANIE PODSTAWOWYMI RODZAJAMI DZIAŁALNOŚCI PUBLICZNEJ</t>
  </si>
  <si>
    <t>GMINA DRAWSKO POMORSKIE</t>
  </si>
  <si>
    <t>ADRES</t>
  </si>
  <si>
    <t>ul. Gen. Władysława Sikorskiego 41, 78-500 Drawsko Pomorskie</t>
  </si>
  <si>
    <t>Tabela nr 4. Wykaz środków trwałych</t>
  </si>
  <si>
    <t>Tabela nr 5 - Wykaz maszyn</t>
  </si>
  <si>
    <t>Tabela nr 6 - Wykaz pojazdów w Gminie Drawsko Pomorskie</t>
  </si>
  <si>
    <t>Tabela nr 7</t>
  </si>
  <si>
    <t>POMOC SPOŁECZNA BEZ ZAKWATEROWANIA DLA OSÓB W PODESZŁYM WIEKU I OSÓB NIEPEŁNOSPRAWNYCH</t>
  </si>
  <si>
    <t>Płyta warstwowa</t>
  </si>
  <si>
    <t>Namioty, szklarnie</t>
  </si>
  <si>
    <t>Powodzie</t>
  </si>
  <si>
    <t>Kolektory słoneczne</t>
  </si>
  <si>
    <t>czy jest to budynek przeznaczony do rozbiórki?</t>
  </si>
  <si>
    <t>Odległość od najbliższej rzeki lub innego zbiornika wodnego</t>
  </si>
  <si>
    <t>8510Z</t>
  </si>
  <si>
    <t>PLACÓWKI WYCHOWANIA PRZEDSZKOLNEGO</t>
  </si>
  <si>
    <t>SZKOŁY PODSTAWOWE</t>
  </si>
  <si>
    <t>Szkoła Podstawowa w Ostrowicach</t>
  </si>
  <si>
    <t>Nętno 38, 78-500 Drawsko Pomorskie</t>
  </si>
  <si>
    <t>KIEROWANIE PODSTAWOWYMI RODZAJAMI DZIAŁALNOŚCI PUBLICZNEJ</t>
  </si>
  <si>
    <t xml:space="preserve">  </t>
  </si>
  <si>
    <t xml:space="preserve">ZBIERANIE ODPADÓW INNYCH NIŻ NIEBEZPIECZNE oraz 
1) utrzymanie , konserwacja i budowa zieleni
2) zamiatanie ulic, placów, chodników, likwidacja dzikich wysypisk
3) wywóz nieczystości stałych i płynnych
4) obsługa targowiska miejskiego, szaletów miejskich, strefy płatnego parkowania
5) remont i konserwacja urządzeń małej architektury należącej do gminy
6) drobne remonty dróg i chodników
7) utrzymanie i konserwacja urządzeń cmentarnych na cmentarzach komunalnych i cmentarzu wojennym
8) wykonywanie usług i prac  z zakresu gospodarki komunalnej na terenie gminy
</t>
  </si>
  <si>
    <t>ROK</t>
  </si>
  <si>
    <t>Ryzyko</t>
  </si>
  <si>
    <t>Wysokość odszkodowania</t>
  </si>
  <si>
    <t>Rezerwa</t>
  </si>
  <si>
    <t>RAZEM 2017</t>
  </si>
  <si>
    <t>RAZEM 2018</t>
  </si>
  <si>
    <t>RAZEM całość</t>
  </si>
  <si>
    <t>RAZEM 2016</t>
  </si>
  <si>
    <t>liczba szkód</t>
  </si>
  <si>
    <t>WO* wartość odtworzeniowa określona przez Klienta</t>
  </si>
  <si>
    <t>rodzaj wartości (księgowa brutto - WKB / odtworzeniowa - WO)</t>
  </si>
  <si>
    <t>Ostrowice 3, 78-506 Ostrowice</t>
  </si>
  <si>
    <t>8. Szkoła Podstawowa w Ostrowicach</t>
  </si>
  <si>
    <t>9. Szkoła Podstawowa w Ostrowicach</t>
  </si>
  <si>
    <t>Wykaz sprzętu elektronicznego stacjonarnego (do 5 lat) rok 2015 i młodszy</t>
  </si>
  <si>
    <t>Wykaz sprzętu elektronicznego przenośnego (do 5 lat) rok 2015 i młodszy</t>
  </si>
  <si>
    <t>Wykaz monitoringu wizyjnego (do 5 lat) rok 2015 i młodszy</t>
  </si>
  <si>
    <t>Ochotnicza Straż Pożarna w Ostrowicach, Ostrowice 44, 78-506 Ostrowice, REGON: 331245403, NIP:   2530093571</t>
  </si>
  <si>
    <t>8810Z
8532C</t>
  </si>
  <si>
    <t>Pomieszczenie biurowe i techniczne usytuowane w piwnicy oraz na I i II piętrze budyku znajdującego się na ulicy Starogrodzkiej 9 , 78-500 Drawsko Pomorskie.</t>
  </si>
  <si>
    <t>biurowo-administarcyjny</t>
  </si>
  <si>
    <t>tak</t>
  </si>
  <si>
    <t>nie</t>
  </si>
  <si>
    <t>brak danych</t>
  </si>
  <si>
    <t>Kraty w pomieszczeniach kasy na drzwiach ioknach , kraty do wejscia na I i II pietro,hydranty na I i II piętrze ,oraz 5 gaśnic.</t>
  </si>
  <si>
    <t>ul.Starogrodzka 9,78-500 Drawsko Pomorskie</t>
  </si>
  <si>
    <t>dach ocieplony styropianem i pokryty papą</t>
  </si>
  <si>
    <t>400metrów odrzeki Drawy</t>
  </si>
  <si>
    <t>papa</t>
  </si>
  <si>
    <t>jest</t>
  </si>
  <si>
    <t>okna pcv</t>
  </si>
  <si>
    <t>brak</t>
  </si>
  <si>
    <t xml:space="preserve">jest </t>
  </si>
  <si>
    <t>329,00m</t>
  </si>
  <si>
    <t>Parter + 2 piętra</t>
  </si>
  <si>
    <t>drukarka</t>
  </si>
  <si>
    <t>zestaw komputerowy</t>
  </si>
  <si>
    <t>urządzenie do sporządzaniakopii programu</t>
  </si>
  <si>
    <t>serwer</t>
  </si>
  <si>
    <t xml:space="preserve">drukarka kolorowa   </t>
  </si>
  <si>
    <t>laptop</t>
  </si>
  <si>
    <t>notbok</t>
  </si>
  <si>
    <t>niszczarka</t>
  </si>
  <si>
    <t>PRZEDSZKOLE PRZY UL. CHROBREGO 4 A</t>
  </si>
  <si>
    <t>PLACÓWKA OŚWIATOWA - PRZEDSZKOLE</t>
  </si>
  <si>
    <t>TAK</t>
  </si>
  <si>
    <t>PRZEDSZKOLE PRZY UL. OBR. WESTERPLATTE 49</t>
  </si>
  <si>
    <t>GASNICE - 4, HYDRANTY - 4</t>
  </si>
  <si>
    <t>UL CHROBREGO 4 A</t>
  </si>
  <si>
    <t>CEGŁA NA ZAPRAWIECEMEMNTOWEJ</t>
  </si>
  <si>
    <t>ŻELBETOWE MONOLITYCZNE</t>
  </si>
  <si>
    <t>ŻELBETOWY, PŁYTY KORYTKOWE, PAPA NA LEPIKU</t>
  </si>
  <si>
    <t>GASNICE - 5, KRATY W OKNACH MAGAZYNU ART.. SPOŻYWCZYCH, ELEKTRONICZNA OCHRONA OBIEKTU</t>
  </si>
  <si>
    <t>OBR. WESTERPLATTE 49</t>
  </si>
  <si>
    <t>CEGŁA NA ZAPRAWIE CEMENTOWEJ</t>
  </si>
  <si>
    <t>ŻELBETOWY</t>
  </si>
  <si>
    <t>RZEKA OK. 500 M</t>
  </si>
  <si>
    <t>DOBRY</t>
  </si>
  <si>
    <t>DOBRA</t>
  </si>
  <si>
    <t>OGRZEWANIE GAZOWE</t>
  </si>
  <si>
    <t>RZEKA OK 500 M</t>
  </si>
  <si>
    <t>KOMPUTER FUJITSU ESPRIO E 420</t>
  </si>
  <si>
    <t xml:space="preserve">KOMPUTER </t>
  </si>
  <si>
    <t>NOTEBOOK DELL</t>
  </si>
  <si>
    <t>KSEROKOPIARKA - URZĄDZENIE XEROX VERSALINK B7025</t>
  </si>
  <si>
    <t>PODŁOGA INTERAKTYWNA FUN FLOOR EDU</t>
  </si>
  <si>
    <t>ODDZIAŁ PRZEDSZKOLNY UL. OBR. WESTERPLATTE 13 78-500 DRAWSKO POMORSKIE</t>
  </si>
  <si>
    <t>GAŚNICE</t>
  </si>
  <si>
    <t>Szkoła Podstawowa nr 1 im. mjra H. Sucharskiego w Drawsku Pomorskim</t>
  </si>
  <si>
    <t>Budynek dydaktyczny nr 1 z salą gimnastyczną</t>
  </si>
  <si>
    <t>nauczanie</t>
  </si>
  <si>
    <t>nie ustalono</t>
  </si>
  <si>
    <t>Budynek dydaktyczny nr 2 z łącznikami</t>
  </si>
  <si>
    <t>Budynek dydaktyczny nr 3 ze stołówką</t>
  </si>
  <si>
    <t>nauczanie i żywienie</t>
  </si>
  <si>
    <t>Hala sportowa</t>
  </si>
  <si>
    <t>hala sportowa</t>
  </si>
  <si>
    <t>Gaśnice 10; kraty na oknach 2; alarm przeciw kradzieży 1; kamera wewn. 1; dozór pracowniczy 12,5/24; kamera zewn. 2</t>
  </si>
  <si>
    <t>Drawsko Pom. ul. Obr. Westerplatte 13</t>
  </si>
  <si>
    <t>MUROWANE</t>
  </si>
  <si>
    <t>DREWNIANE</t>
  </si>
  <si>
    <t>WIĘŹBA DACHOWA- DREWNIANA                                     POKRYCIE DACHU- DACHÓWKA CEMENTOWA</t>
  </si>
  <si>
    <t>Gaśnice 6; hydranty 3;  kamera zewn. 2; dozór pracowniczy 12,5/24</t>
  </si>
  <si>
    <t>PREFABRYKOWANE</t>
  </si>
  <si>
    <t>PAPA TERMOZGRZE-WALNA</t>
  </si>
  <si>
    <t>Gaśnice 9; koc pożarniczy 1; hydranty 5; kraty na oknach 19; dozór pracowniczy 12,5/24;system alarmowy- sala informatyczna</t>
  </si>
  <si>
    <t>Gaśnice 2, dozór pracowniczy</t>
  </si>
  <si>
    <t>MUROWANE Z BLOCZKÓW GAZOBETONOWYCH GR. 24 CM</t>
  </si>
  <si>
    <t>MONOLITYCZNA PŁYTA ŻELBETOWA GR. 12 CM- B25</t>
  </si>
  <si>
    <t>BLACHA TYTANOWO ALUMINIOWA UKŁADANA NA RĄBEK STOJĄCY GR. 07 MM Z POWŁOKĄ ORGANICZNĄ, KONSTRUKCJA NOŚNA Z BLACHY STALOWEJ TRAPEZOWEJ</t>
  </si>
  <si>
    <t>rzeka 50 m</t>
  </si>
  <si>
    <t>DOSTATECZNY</t>
  </si>
  <si>
    <t>NIE DOTYCZY</t>
  </si>
  <si>
    <t>CZĘŚCIOWO</t>
  </si>
  <si>
    <t>DOSTATE-CZNY</t>
  </si>
  <si>
    <t>PODPIWNICZENIE PEŁNE</t>
  </si>
  <si>
    <t>CAŁKOWITE</t>
  </si>
  <si>
    <t>TAK- TOWAROWA</t>
  </si>
  <si>
    <t>rzeka 20 m</t>
  </si>
  <si>
    <t>BRAK</t>
  </si>
  <si>
    <t>Projektor  2sztuki</t>
  </si>
  <si>
    <t>Telewizor LCD 37 Sony</t>
  </si>
  <si>
    <t>Pamięć Ram 16 GB 2 sztuki</t>
  </si>
  <si>
    <t>Pamięć Ram 32 GB 2 sztuki</t>
  </si>
  <si>
    <t>Projektor  2sztuki</t>
  </si>
  <si>
    <t xml:space="preserve">Procesor </t>
  </si>
  <si>
    <t>Dysk</t>
  </si>
  <si>
    <t>Dysk 2 sztuki</t>
  </si>
  <si>
    <t>Projektor  3 sztuki</t>
  </si>
  <si>
    <t>Ekran Projekcyjny</t>
  </si>
  <si>
    <t xml:space="preserve">Dysk </t>
  </si>
  <si>
    <t>Projektor</t>
  </si>
  <si>
    <t>Qlima sprzedaż,instalacja, klimatyzacja</t>
  </si>
  <si>
    <t>Tablica Interaktywna 2 szuki</t>
  </si>
  <si>
    <t>Projektor 2 sztuki</t>
  </si>
  <si>
    <t xml:space="preserve">Projektor Optoma </t>
  </si>
  <si>
    <t>Patelnia Elektryczna</t>
  </si>
  <si>
    <t>Pralka</t>
  </si>
  <si>
    <t>Lodówka Liebherr DN 48x13</t>
  </si>
  <si>
    <t>Mikrowieża Blaupunkt MS7BT- 3 szt.</t>
  </si>
  <si>
    <t xml:space="preserve">Telefon komórkowy </t>
  </si>
  <si>
    <t xml:space="preserve">Niszczarka </t>
  </si>
  <si>
    <t>Terminal 3 sztuki</t>
  </si>
  <si>
    <t>Terminal  Fujitsu 33 sztuki </t>
  </si>
  <si>
    <t>Radiomagnetofon Sony</t>
  </si>
  <si>
    <t>Mikroskop Delta</t>
  </si>
  <si>
    <t>Mikroskop Bresser</t>
  </si>
  <si>
    <t xml:space="preserve">Mikroskop diagnostyczny </t>
  </si>
  <si>
    <t>Wieża Blaupunkt 4 sztuki</t>
  </si>
  <si>
    <t>Urządzenie Wielofunkcyjne Brother</t>
  </si>
  <si>
    <t>Telefon  2 sztuki</t>
  </si>
  <si>
    <t>Laptop 2 sztuki</t>
  </si>
  <si>
    <t>Monitor 3 sztuki</t>
  </si>
  <si>
    <t>Niszczarka Shredcat</t>
  </si>
  <si>
    <t>Telefon Samsung</t>
  </si>
  <si>
    <t>Laptop Lenovo</t>
  </si>
  <si>
    <t>Głośniki</t>
  </si>
  <si>
    <t xml:space="preserve">Kamera </t>
  </si>
  <si>
    <t>Aparat</t>
  </si>
  <si>
    <t>Kopiarka</t>
  </si>
  <si>
    <t>Drukarka Samsung</t>
  </si>
  <si>
    <t>Kolumna Mobilna</t>
  </si>
  <si>
    <t>Niszczarka</t>
  </si>
  <si>
    <t>Lodówka</t>
  </si>
  <si>
    <t xml:space="preserve">Urządzenie Wielofunkcyjne </t>
  </si>
  <si>
    <t>Waga Elektroniczna</t>
  </si>
  <si>
    <t>Robot Photon Edu 6 sztuk</t>
  </si>
  <si>
    <t>Kolumna Muzyczna</t>
  </si>
  <si>
    <t>Drukarka Brother HL-L5200 DW</t>
  </si>
  <si>
    <t>Monitor Fujitsu B23T-7- 6 szt.</t>
  </si>
  <si>
    <t>Mikser ręczny MP450</t>
  </si>
  <si>
    <t>Głośniki Logitech Z533</t>
  </si>
  <si>
    <t>TAK, w Sali gimnastycznej</t>
  </si>
  <si>
    <t>Budynek szkoły</t>
  </si>
  <si>
    <t>Budynek szkoły - przybudówka</t>
  </si>
  <si>
    <t>budynek gospodarczy</t>
  </si>
  <si>
    <t>/hydranty, gaśnice,monitoring wizyjny,w pomieszczeniachz dukumentacją kraty w oknach/</t>
  </si>
  <si>
    <t>ul.Dworcowa 2a 78-500 Drawsko Pomorskie</t>
  </si>
  <si>
    <t>beton+cegła</t>
  </si>
  <si>
    <t>prefabrykowane</t>
  </si>
  <si>
    <t>strpodachy- prefabrykowane, wentylowane i ociepalne wełną granulowaną; prefabrykowane niewentylowane, ocieplane sytropianem laminowanym; pokrycie dachu: papa termozgrzewalna</t>
  </si>
  <si>
    <t>/hydranty, gaśnice,monitoring wizyjny, alarm  - dozór firmy ochroniarskiej DELTA/</t>
  </si>
  <si>
    <t>murowane, wartstwowe</t>
  </si>
  <si>
    <t>prefabrykowane i dźwigary drewniane
pokrycie dachu: blacha cynkowa i papa termozgrzewalna</t>
  </si>
  <si>
    <t>gaśnica,zamki w drzwiach</t>
  </si>
  <si>
    <t>nie dotyczy</t>
  </si>
  <si>
    <t>dobry</t>
  </si>
  <si>
    <t>bardzo dobry</t>
  </si>
  <si>
    <t xml:space="preserve"> dobry</t>
  </si>
  <si>
    <t>szkoła i przybudówka łącznie 3665,00 m/2</t>
  </si>
  <si>
    <t>1.760,50 m/2</t>
  </si>
  <si>
    <t>42,00 m/2</t>
  </si>
  <si>
    <t xml:space="preserve">Drukarka HPColor LaserJey Pro 400M476dw </t>
  </si>
  <si>
    <t>Urządzenie wielofunkcyjne BROTHER DCPJ105 WiFi</t>
  </si>
  <si>
    <t>PROJEKTOR NEC VE281</t>
  </si>
  <si>
    <t>Komputer FS C570 E8400/4GB/1200GBSSD/DVD/Win7PRO pl - jednostka</t>
  </si>
  <si>
    <t>Ekran elektryczny AVTek 240</t>
  </si>
  <si>
    <t>Drukarka Brother HL 1112E</t>
  </si>
  <si>
    <t>Projektor Benq TW 523 2091</t>
  </si>
  <si>
    <t>Głosniki Mikrolab Solo 7c aktywne</t>
  </si>
  <si>
    <t>Projektor ACER H380Bd</t>
  </si>
  <si>
    <t>Odtwarzacz LG Elektronics DVD Blu Ray BP 135</t>
  </si>
  <si>
    <t>Głośniki 2.0 aktywne</t>
  </si>
  <si>
    <t>Głośniki Modecom MC - 2110</t>
  </si>
  <si>
    <t>Mini Wieża PANASONIK SC-PMX70EG-K</t>
  </si>
  <si>
    <t>UPS APC BLACK 400VA BE400-CP</t>
  </si>
  <si>
    <t>Projektor ACER P1173</t>
  </si>
  <si>
    <t>Kuchnia Mikrofalowa ZELMER</t>
  </si>
  <si>
    <t>Zestaw komputerowy Net i34170/8GB/500GB/Win10+monitor LED 21,5"</t>
  </si>
  <si>
    <t>Zestaw komputerowy Imir i5-347/8GB/500GB/Win10+monitor LED 21,5"</t>
  </si>
  <si>
    <t>Kserokopiarka KoNIKA MNOLTA BIZHUB 222</t>
  </si>
  <si>
    <t>Ekspres do kawy ZELMER  MAESTRO - kolbowy</t>
  </si>
  <si>
    <t>Projektor NEC VE281XDLP XGH HDMI 3D Pilot 36m</t>
  </si>
  <si>
    <t>Drukarka BROTHER HL 3140CV</t>
  </si>
  <si>
    <t>Niszczarka REXEL AUTO+60X</t>
  </si>
  <si>
    <t>Zamrażarka ELEKTRO-LINE BD40</t>
  </si>
  <si>
    <t>Drukarka HP LaserJetPro200M251n</t>
  </si>
  <si>
    <t>Drukarka HP LaserJetProM404dn</t>
  </si>
  <si>
    <t>UPS APC BLACK ES400VA BE400-CP</t>
  </si>
  <si>
    <t>Komputer - jednostka FUJITSU E5730 e8400</t>
  </si>
  <si>
    <t>Tablica interaktywna stacjonarna Multitablica IR 10 Touch</t>
  </si>
  <si>
    <t>Projektor BenQ MX507 z osprzętem</t>
  </si>
  <si>
    <t>Drukarka HP DJ INK ADVENTAGE 4535 AIO</t>
  </si>
  <si>
    <t>Projektor OPTOMA H183X</t>
  </si>
  <si>
    <t>Komputer stacjonarny DELL  7010 SFF i5                     33 szt x 806,00 zł</t>
  </si>
  <si>
    <t>Monitor HP e231 LED 23"                                              33 szt x 240,00</t>
  </si>
  <si>
    <t>Switch TP-Link TL-SG1024D 1000Mbp</t>
  </si>
  <si>
    <t>Switch ExtraLink VIKTOR 10p</t>
  </si>
  <si>
    <t>Drukarka Samsung SL-M2026</t>
  </si>
  <si>
    <t>Access Point TP-Link EAP 225</t>
  </si>
  <si>
    <t>Napęd NMK 110</t>
  </si>
  <si>
    <t>Przystawka do nacinania kotletów MKS50</t>
  </si>
  <si>
    <t>Przystawka do ostrzenia narzędzi MKO200</t>
  </si>
  <si>
    <t>Zmywarka uniwersalna 400/230V</t>
  </si>
  <si>
    <t>Laminator FELLOWES MARS A4</t>
  </si>
  <si>
    <t>Laptop ACER Switch 11 IPS 4x1.33 DHz 32SSD+500GBWin8</t>
  </si>
  <si>
    <t>Dysk zewnętrzny Intenso Dysk 2,5" USB2.0 MemoryStation 500GB</t>
  </si>
  <si>
    <t>Mikrofon pojemnościowy CHURE B- SM81</t>
  </si>
  <si>
    <t>Laptop ASUS  X553MA-SX 88OH</t>
  </si>
  <si>
    <t>Laptop LENOWO G50-30 N2840</t>
  </si>
  <si>
    <t>Telefon komórkowy SAMSUNG A500 GALAXY A5 czarny</t>
  </si>
  <si>
    <t>Laptop ASUS R54015,6'/i3-5005U/4GB/1TB/W10</t>
  </si>
  <si>
    <t>Laptop L-75C7250i3-4005U/17,3"/6GB/DVD/win10</t>
  </si>
  <si>
    <t>Laptop/Notebook 15,6" LENOWO</t>
  </si>
  <si>
    <t>Laptop/Notebook 15,6" DELL INSPIRON</t>
  </si>
  <si>
    <t>Laptop DELL E6530 HOME WIN 10</t>
  </si>
  <si>
    <t>Robot interaktywny Mbot 1,1 MAKEBLOCK szt. 5 x 400,00 zł</t>
  </si>
  <si>
    <t>Lampa skroboskopowa American DJ FREQ5 strobe</t>
  </si>
  <si>
    <t xml:space="preserve">Laptop DELL 5430 Intel 5i </t>
  </si>
  <si>
    <t>Laptop LENIVOThinkPad T440p i5</t>
  </si>
  <si>
    <t>Laptop/Notebook 15,6' Dell Inspirion 3582 N500/8GB/1TB/Win10</t>
  </si>
  <si>
    <t>Laptop S530 13 i3 4GB 128SSD W10</t>
  </si>
  <si>
    <t>Szkoła Podstawowa im. Orła Białego w Mielenku Drawskim</t>
  </si>
  <si>
    <t>szkoła</t>
  </si>
  <si>
    <t>edukacyjna</t>
  </si>
  <si>
    <t xml:space="preserve">sala gimnastyczna </t>
  </si>
  <si>
    <t>edukacyjno-rekreacyjna</t>
  </si>
  <si>
    <t>gaśnice, hydranty zewnętrzne i wewnętrzne, kraty w oknach na parterze szkoły, monitoring alarmowy, dozór firmy ochraniarskiej zewnętrznej.</t>
  </si>
  <si>
    <t>Mielenko Drawskie 47</t>
  </si>
  <si>
    <t xml:space="preserve">najstarszy budynek częściowo podpiwniczony, jednokondygnacyjny, cegła kratówka, cegła + docieplenie </t>
  </si>
  <si>
    <t>płyta betonowa</t>
  </si>
  <si>
    <t xml:space="preserve">gaśnice, hudranty </t>
  </si>
  <si>
    <t>blacha</t>
  </si>
  <si>
    <t>1 km (jezioro)</t>
  </si>
  <si>
    <t>dobra</t>
  </si>
  <si>
    <t>bardzo dobra</t>
  </si>
  <si>
    <t>częściowo</t>
  </si>
  <si>
    <t>kuchenna</t>
  </si>
  <si>
    <t>Komputer "Fujitsu" Esprimo P420 (3 szt. x 2.660,00)</t>
  </si>
  <si>
    <t>Projektor Optoma HD 141 X z uchwytem</t>
  </si>
  <si>
    <t>UPS BE 550G-CP (3 szt. x 383,49)</t>
  </si>
  <si>
    <t>Monitor LCD 21,5" "Philips" (2 szt. x 365,00)</t>
  </si>
  <si>
    <t>UPS BK500EI (3 szt. x 470,00 + 4 szt. x 469,99)</t>
  </si>
  <si>
    <t>Dysk zewnętrzny SSD z kieszenią 2,5"</t>
  </si>
  <si>
    <t>Głośniki komputerowe "Soundstick Wireledd"</t>
  </si>
  <si>
    <t>Komputer Dell Vostro V3470 (3 szt. x 2.290,00)</t>
  </si>
  <si>
    <t>Komputer Dell Vostro V3470 (2 szt. x 2.816,70)</t>
  </si>
  <si>
    <t>Drukarka HP Laser Jet ProM402</t>
  </si>
  <si>
    <t>Drukarka atramentowa Epson WF-C5710 DWF</t>
  </si>
  <si>
    <t>Projektor  "Canon" LV-X310ST</t>
  </si>
  <si>
    <t>Laptop Hewlet-Oackard ProBook 450 G3 (3 szt. x 3.306,46)</t>
  </si>
  <si>
    <t>Laptop Asus i7-4710 4 GB 1 TB GTX950 W8</t>
  </si>
  <si>
    <t>Notebook "Lenovo" (2 szt. x 3.400,00)</t>
  </si>
  <si>
    <t xml:space="preserve">Tablet "Samsun g" (5 szt. x 1.099,00 + 2 szt. x 999,00) </t>
  </si>
  <si>
    <t xml:space="preserve">Głośnik mobilny "BOSE" </t>
  </si>
  <si>
    <t>Laptop Dell Inspiron (3 szt. x 3.409,32)</t>
  </si>
  <si>
    <t>Laptop Dell Inspiron (3 szt. x 3.724,44)</t>
  </si>
  <si>
    <t>Szorowarka firmy Karcher</t>
  </si>
  <si>
    <t>BD 45/40C</t>
  </si>
  <si>
    <t>Karcher</t>
  </si>
  <si>
    <t>budynek administracyjny</t>
  </si>
  <si>
    <t>administracja publiczna</t>
  </si>
  <si>
    <t>ok. 1920, w 2001 remont kapitalny</t>
  </si>
  <si>
    <t>garaż</t>
  </si>
  <si>
    <t>świetlica osiedlowa</t>
  </si>
  <si>
    <t>budynek użytkowy</t>
  </si>
  <si>
    <t>przebudowa w 2010</t>
  </si>
  <si>
    <t>budynek byłego dworca PKP</t>
  </si>
  <si>
    <t>część biurowo-wystawowa</t>
  </si>
  <si>
    <t>I połowa ubiegłego wieku, modernizacja w 2011</t>
  </si>
  <si>
    <t>część mieszkalna (na II piętrze mieszkania o pow. 166,1)</t>
  </si>
  <si>
    <t>amfiteatr</t>
  </si>
  <si>
    <t>obiekt użyteczności publicznej</t>
  </si>
  <si>
    <t>remiza OSP Zagozd</t>
  </si>
  <si>
    <t>przed 1939</t>
  </si>
  <si>
    <t>remiza OSP Linowno</t>
  </si>
  <si>
    <t>remiza OSP Rydzewo</t>
  </si>
  <si>
    <t>modernizacja 2011</t>
  </si>
  <si>
    <t>kontenery (2) - zaplecze socjalne</t>
  </si>
  <si>
    <t>obiekt użytkowy</t>
  </si>
  <si>
    <t>zespół boisk ORLIK + kontenery (4) - zaplecze socjalne</t>
  </si>
  <si>
    <t>stadion miejski - budynek socjalny</t>
  </si>
  <si>
    <t>modernizacja 2009</t>
  </si>
  <si>
    <t>stadion (602903,38) + budynek gospodarczy (83928,18) + szafa elektroenergetyczna (14710,06)</t>
  </si>
  <si>
    <t>spichlerz</t>
  </si>
  <si>
    <t>zabytek - wpis do rejestru - do remontu</t>
  </si>
  <si>
    <t>początek XXw. Wartość prac zabezpieczających</t>
  </si>
  <si>
    <t>wybudowany przed 1945, po kapitalnym remoncie w 2005</t>
  </si>
  <si>
    <t>świetlica w Mielenku Dr.</t>
  </si>
  <si>
    <t>remont 2015</t>
  </si>
  <si>
    <t>muzeum regionalne - magazyn solny</t>
  </si>
  <si>
    <t>budynek użyteczności publicznej</t>
  </si>
  <si>
    <t>1700, generalny remont 2018</t>
  </si>
  <si>
    <t>magazyn przy UG w Ostrowicach</t>
  </si>
  <si>
    <t>budynek administracyjny UG w Ostrowicach</t>
  </si>
  <si>
    <t>ośrodek zdrowia</t>
  </si>
  <si>
    <t>świetlica w Bornem</t>
  </si>
  <si>
    <t>świetlica w Ostrowicach</t>
  </si>
  <si>
    <t>remiza OSP Ostrowice</t>
  </si>
  <si>
    <t>budynek użytkowy (remiza i świetlica)</t>
  </si>
  <si>
    <t>1987-1988</t>
  </si>
  <si>
    <t>świetlica w Łabędziach</t>
  </si>
  <si>
    <t>modernizacja 2015-2019</t>
  </si>
  <si>
    <t>świetlica w Linownie</t>
  </si>
  <si>
    <t>przebudowa 2002</t>
  </si>
  <si>
    <t>świetlica w Zagoździe</t>
  </si>
  <si>
    <t>1980, obecnie w trakcie remontu</t>
  </si>
  <si>
    <t>świetlica w Jeleninie</t>
  </si>
  <si>
    <t>boisko ORLIK</t>
  </si>
  <si>
    <t>euroboisko ze sztuczną trawą</t>
  </si>
  <si>
    <t>plaz zabaw w Łabędziach</t>
  </si>
  <si>
    <t>plac zabaw w Rydzewie</t>
  </si>
  <si>
    <t>plac zabaw Miodowa w Drawsku Pom.</t>
  </si>
  <si>
    <t>plac zabaw w Zagórkach</t>
  </si>
  <si>
    <t>plac zabaw Mickiewicza w Drawsku Pom.</t>
  </si>
  <si>
    <t>plac zabaw Stanisławskiego Drawsko Pom.</t>
  </si>
  <si>
    <t>plac zabaw w Gudowie</t>
  </si>
  <si>
    <t>plac zabaw przy szkole Nętno</t>
  </si>
  <si>
    <t>plac zabaw w Dołgiem</t>
  </si>
  <si>
    <t>plac zabaw w Jeleninie</t>
  </si>
  <si>
    <t>plac zabaw w Ostrowicach</t>
  </si>
  <si>
    <t>plac zabaw Park Chopina w Drawsku Pom.</t>
  </si>
  <si>
    <t>plac zabaw w Jankowie</t>
  </si>
  <si>
    <t>plac zabaw w Nętnie</t>
  </si>
  <si>
    <t>plac zabaw w Konotopie</t>
  </si>
  <si>
    <t>plac zabaw w Żółtem</t>
  </si>
  <si>
    <t>plac zabaw w Zarańsku</t>
  </si>
  <si>
    <t>plac zabaw w Dalewie</t>
  </si>
  <si>
    <t>plac zabaw w Mielenku</t>
  </si>
  <si>
    <t>plac zabaw w Linownie</t>
  </si>
  <si>
    <t>plac zabaw w Zagoździe</t>
  </si>
  <si>
    <t>plac zabaw w Wolicznie</t>
  </si>
  <si>
    <t>plac zabaw w Olesznie</t>
  </si>
  <si>
    <t>plac zabaw Okra w Drawsku Pom.</t>
  </si>
  <si>
    <t>plac zabaw w Przytoniu</t>
  </si>
  <si>
    <t>plac zabaw Złocieniecka w Drawsku Pom.</t>
  </si>
  <si>
    <t>plac zabaw w Gajewku</t>
  </si>
  <si>
    <t>skatepark</t>
  </si>
  <si>
    <t>siłownia zewnętrzna Mickiewicza Drawsko Pom.</t>
  </si>
  <si>
    <t>boiska w Suliszewie</t>
  </si>
  <si>
    <t>kontenery socjalne na boisku w Suliszewie</t>
  </si>
  <si>
    <t>siłownia zewnętrzna Park Chopina w Drawsku Pom.</t>
  </si>
  <si>
    <t>siłownia zewnętrzna w Mielenku Dr.</t>
  </si>
  <si>
    <t>wiata przystankowa Zagozd</t>
  </si>
  <si>
    <t>wiata przystankowa Suliszewo</t>
  </si>
  <si>
    <t>wiata przystankowa Linowno</t>
  </si>
  <si>
    <t>wiata przystankowa Gudowo</t>
  </si>
  <si>
    <t>wiata przystankowa przy Połczyńskiej</t>
  </si>
  <si>
    <t>wiata przystankowa Zarańsko</t>
  </si>
  <si>
    <t>wiata przystankowa przy Starogrodzkiej</t>
  </si>
  <si>
    <t>wiata przystankowa Woliczno</t>
  </si>
  <si>
    <t>wiata przystankowa Jankowo</t>
  </si>
  <si>
    <t>wiayta przystankowa przy 11 Pułku Piechoty</t>
  </si>
  <si>
    <t>wiata przystankowa Żółte</t>
  </si>
  <si>
    <t>wiata przystankowa Mielenko</t>
  </si>
  <si>
    <t>wiata przystankowa Konotop</t>
  </si>
  <si>
    <t>elektroniczny system p.poż. i alarmowy + wymagane przepisami, np. gaśnice, monitoring miejski</t>
  </si>
  <si>
    <t>Sikorskiego 41, 78-500 Drawsko Pom.</t>
  </si>
  <si>
    <t>cegła</t>
  </si>
  <si>
    <t>częściowo drewniane</t>
  </si>
  <si>
    <t>drewniana/blacha</t>
  </si>
  <si>
    <t>gaśnice, monitoring miejski</t>
  </si>
  <si>
    <t>beton</t>
  </si>
  <si>
    <t>Gierymskiego 3, 78-500 Drawsko Pom.</t>
  </si>
  <si>
    <t>bloczki betonowe</t>
  </si>
  <si>
    <t>płyty gipsowo-kartonowe</t>
  </si>
  <si>
    <t>papa termozgrzewalna</t>
  </si>
  <si>
    <t>monitoring, gaśnice</t>
  </si>
  <si>
    <t>Kolejowa 1, 78-500 Drawsko Pom.</t>
  </si>
  <si>
    <t>międzykondygnacyjny, częściowo na belkach, częściowo drewniany</t>
  </si>
  <si>
    <t>derwniana/dachówka ceramiczna</t>
  </si>
  <si>
    <t>monitoring miejski, gaśnice</t>
  </si>
  <si>
    <t>Park Chopina, 78-500 Drawsko Pom.</t>
  </si>
  <si>
    <t>drewniana/papa; nad sceną konstrukcja nośna</t>
  </si>
  <si>
    <t>gaśnice</t>
  </si>
  <si>
    <t>Zagozd 50, 78-500 Drawsko Pom.</t>
  </si>
  <si>
    <t>stropodach</t>
  </si>
  <si>
    <t xml:space="preserve">papa  </t>
  </si>
  <si>
    <t>Linowno 1, 78-500 Drawsko Pom.</t>
  </si>
  <si>
    <t>Rydzewo 71, 78-500 Drawsko Pom</t>
  </si>
  <si>
    <t>pustaki, bloczki</t>
  </si>
  <si>
    <t>płyty żelbetowe</t>
  </si>
  <si>
    <t>dachówka ceramiczna</t>
  </si>
  <si>
    <t xml:space="preserve">monitoring miejski </t>
  </si>
  <si>
    <t>korty - Park Chopina, 78-500 Drawsko Pom.</t>
  </si>
  <si>
    <t>Okrzei 1, 78-500 Drawsko Pom.</t>
  </si>
  <si>
    <t>murowany</t>
  </si>
  <si>
    <t>blachodachówka</t>
  </si>
  <si>
    <t>Jankowo, 78-500 Drawsko Pom.</t>
  </si>
  <si>
    <t>elektroniczny system p.poż., gaśnice</t>
  </si>
  <si>
    <t>Parko Chopina 2, 78-500 Drawsko Pom.</t>
  </si>
  <si>
    <t>cegła, technologia tradycyjna</t>
  </si>
  <si>
    <t>drewniane</t>
  </si>
  <si>
    <t>dach dwuspadowy, więźba drewniana, kryty dachówką</t>
  </si>
  <si>
    <t>alarm, gaśnice</t>
  </si>
  <si>
    <t>Mielenko Dr., 78-500 Drawsko Pom.</t>
  </si>
  <si>
    <t>płyta żelbetowa, cegła czerwona-kratówka</t>
  </si>
  <si>
    <t>płyta żelbetowa żerańska</t>
  </si>
  <si>
    <t>system sygnalizacji pożaru, gaśnice, alarm, monitoring</t>
  </si>
  <si>
    <t>Kilińskiego 4, 78-500 Drawsko Pom.</t>
  </si>
  <si>
    <t>cegła, drewno, ściany ryglowe</t>
  </si>
  <si>
    <t>drewniana/dachówka</t>
  </si>
  <si>
    <t>dz. nr 40/2, 78-506 Ostrowice 6</t>
  </si>
  <si>
    <t>78-506 Ostrowice 6</t>
  </si>
  <si>
    <t>cegła kratówka + bloczki gazbetonowe</t>
  </si>
  <si>
    <t>78-506 Ostrowice 96</t>
  </si>
  <si>
    <t>Borne dz. nr 79/1, 78-506 Ostrowice</t>
  </si>
  <si>
    <t>drewno</t>
  </si>
  <si>
    <t>drewno/papa</t>
  </si>
  <si>
    <t>78-506 Ostrowice dz. nr 87/5</t>
  </si>
  <si>
    <t>drewno/dachówka cementowa</t>
  </si>
  <si>
    <t>78-506 Ostrowice 44</t>
  </si>
  <si>
    <t>płyty kanałowe na ścianach i podciągu żelbetowym</t>
  </si>
  <si>
    <t>drewno i płyty korkowe/blacha i papa</t>
  </si>
  <si>
    <t>Łabędzie dz. nr 322/1, 78-500 Drawsko Pom.</t>
  </si>
  <si>
    <t>drewno/blacha powlekana</t>
  </si>
  <si>
    <t>Linowno 40, 78-500 Drawsko Pom.</t>
  </si>
  <si>
    <t>drewno/blachodachówka</t>
  </si>
  <si>
    <t>Zagozd dz. nr 112/2, 78-500 Drawsko Pom.</t>
  </si>
  <si>
    <t>wylewny</t>
  </si>
  <si>
    <t>drewno/blacha</t>
  </si>
  <si>
    <t>Jelenino dz. nr 48/2, 78-506 Ostrowice</t>
  </si>
  <si>
    <t>prefabrykowany</t>
  </si>
  <si>
    <t>78-506 Ostrowice</t>
  </si>
  <si>
    <t>Łabędzie dz. nr 373, 78-500 Drawsko Pom.</t>
  </si>
  <si>
    <t>Rydzewo dz. nr 431, 78-500 Drawsko Pom.</t>
  </si>
  <si>
    <t>Miodowa dz. nr 4/43, 78-500 Drawsko Pom.</t>
  </si>
  <si>
    <t>Zagórki dz. nr 368/17, 78-500 Drawsko Pom.</t>
  </si>
  <si>
    <t>Mickiewicza dz. nr 173/7, 78-500 Drawsko Pom.</t>
  </si>
  <si>
    <t>Stanisławskiego 130/47, 78-500 Drawsko Pom.</t>
  </si>
  <si>
    <t>Gudowo dz. nr 122/2, 78-500 Drawsko Pom.</t>
  </si>
  <si>
    <t>Nętno 38, 78-500 Drawsko Pom</t>
  </si>
  <si>
    <t>Dołgie dz. nr 194, 78-506 Ostrowice</t>
  </si>
  <si>
    <t>Jelenino dz. nr 48/9, 78-506 Ostrowice</t>
  </si>
  <si>
    <t>78-506 Ostrowice dz. nr 81/6</t>
  </si>
  <si>
    <t>Park Chopina dz. nr 273/37, 78-500 Drawsko Pom.</t>
  </si>
  <si>
    <t>Jankowo dz. nr , 78-500 Drawsko Pom.</t>
  </si>
  <si>
    <t>Nętno dz. nr 148/1, 78-500 Drawsko Pom.</t>
  </si>
  <si>
    <t>Konotop dz. nr 264/20, 78-500 Drawsko Pom.</t>
  </si>
  <si>
    <t>Żółte, 78-500 Drawsko Pom.</t>
  </si>
  <si>
    <t>Zarańsko dz. nr 92/29, 78-500 Drawsko Pom.</t>
  </si>
  <si>
    <t>Dalewo dz. nr 5/10, 78-500 Drawsko Pom.</t>
  </si>
  <si>
    <t>Mielenko Dr. Dz. nr 181/2, 78-500 Drawsko Pom.</t>
  </si>
  <si>
    <t>Linowno dz. nr 113, 78-500 Drawsko Pom.</t>
  </si>
  <si>
    <t>Zagozd dz. nr 109/2, 78-500 Drawsko Pom.</t>
  </si>
  <si>
    <t>Woliczno dz. nr 19/24, 78-500 Drawsko Pom.</t>
  </si>
  <si>
    <t>Oleszno dz. nr 43/32, 78-500 Drawsko Pom.</t>
  </si>
  <si>
    <t>Jeziorna dz. nr 45, 78-500 Drawsko Pom.</t>
  </si>
  <si>
    <t>Przytoń dz. nr 35/41, 78-500 Drawsko Pom.</t>
  </si>
  <si>
    <t>Złocieniecka dz. nr 136/16, 78-500 Drawsko Pom.</t>
  </si>
  <si>
    <t>Gajewko dz. nr 19/8, 78-500 Drawsko Pom.</t>
  </si>
  <si>
    <t>Mickiewicza 173/7, 78-500 Drawsko Pom.</t>
  </si>
  <si>
    <t>Suliszewo dz. nr 233/22, 78-500 Drawsko Pom.</t>
  </si>
  <si>
    <t>Park Chopina dz. nr 545, 78-500 Drawsko Pom.</t>
  </si>
  <si>
    <t>Mielenko Dr. Dz. nr 51, 78-500 Drawsko Pom.</t>
  </si>
  <si>
    <t>Zagozd DW148, 78-500 Drawsko Pom.</t>
  </si>
  <si>
    <t>Suliszewo dz. nr 144/3 DP1959Z, 78-500 Drawsko Pom.</t>
  </si>
  <si>
    <t>Linowno DP1987Z, 78-500 Drawsko Pom.</t>
  </si>
  <si>
    <t>Połczyńska DW173, 78-500 Drawsko Pom.</t>
  </si>
  <si>
    <t>Zarańsko DW 173, 78-500 Drawsko Pom.</t>
  </si>
  <si>
    <t>Starogrodzka DK20, 78-500 Drawsko Pom.</t>
  </si>
  <si>
    <t>Woliczno DG554511Z, 78-500 Drawsko Pom.</t>
  </si>
  <si>
    <t>Jankowo DP1954Z, 78-500 Drawsko Pom.</t>
  </si>
  <si>
    <t>11 Pułku Piechoty DW173, 78-500 Drawsko Pom.</t>
  </si>
  <si>
    <t>Zółte DW 162, 78-500 Drawsko Pom.</t>
  </si>
  <si>
    <t>Mielenko DW 175, 78-500 Drawsko Pom.</t>
  </si>
  <si>
    <t>Konotop DG554508Z, 78-500 Drawsko Pom.</t>
  </si>
  <si>
    <t>408,33 parter</t>
  </si>
  <si>
    <t>116,1 mieszkania</t>
  </si>
  <si>
    <t>dobra - bez C.O.</t>
  </si>
  <si>
    <t xml:space="preserve">wym. gabarytowe: 20,9x21,15 </t>
  </si>
  <si>
    <t>dostateczny</t>
  </si>
  <si>
    <t>2 + strych</t>
  </si>
  <si>
    <t>dobry/brak CO</t>
  </si>
  <si>
    <t>bardzo dobty</t>
  </si>
  <si>
    <t>platforma schodowa dla niepełnosprawnych</t>
  </si>
  <si>
    <t>zły</t>
  </si>
  <si>
    <t>Zestaw komputerowy- Komputer DELL OPTIPLEX 7020MT, monitor LCD 24IIYAMA X2483HSU</t>
  </si>
  <si>
    <t>Komputer DELL INSPIRON 2350</t>
  </si>
  <si>
    <t>Telewizor SAMSUNG LED UE58J5200FHD 600PQI</t>
  </si>
  <si>
    <t xml:space="preserve">Drukarka HP Laser Jet 400 M401 DN </t>
  </si>
  <si>
    <t>Drukarka HP Laser Jet 400 M401 DN szt .2</t>
  </si>
  <si>
    <t>Urządzenie wielofunkcyjne SHARP  MX 2314N</t>
  </si>
  <si>
    <t>Urządzenie wielofunkcyjne SHARP  AR-6020N</t>
  </si>
  <si>
    <t>komputer Dell Optiplex 7020 MT</t>
  </si>
  <si>
    <t>drukarka Epson WF Pro - atramentowa</t>
  </si>
  <si>
    <t>drukarka HP LJ Pro 400 M402DN</t>
  </si>
  <si>
    <t>monitor iiyama X2483HSU - 2 szt</t>
  </si>
  <si>
    <t>Dysk WD Red 3.5 - 2 szt.</t>
  </si>
  <si>
    <t>Dysk Samsung SSD850</t>
  </si>
  <si>
    <t xml:space="preserve">Zestwa Komputerowy Dell Optiplex </t>
  </si>
  <si>
    <t>zestaw komputerowy Dell OptiPlex</t>
  </si>
  <si>
    <t>fax  brother 2845</t>
  </si>
  <si>
    <t>drukarka Epson WF-100W</t>
  </si>
  <si>
    <t>Drukarka Laerowa HP Laser Jet Pro 400 M402 dn</t>
  </si>
  <si>
    <t>Drukarka Epson L 382 MFP</t>
  </si>
  <si>
    <t>Zestaw komputerowy ( płyta główna asus, procesor intel core, pamięć DDR4, dysk twardy, nagrywarka, obudowa, zasilacz, karta)</t>
  </si>
  <si>
    <t xml:space="preserve">Sprzęt konferencyjny - zestaw BLS - 3516 wraz z dyktafonem Sony ICD PX333 </t>
  </si>
  <si>
    <t xml:space="preserve">Urządzenie wielofunkcyjne Epson L382 (2 sztuki) </t>
  </si>
  <si>
    <t>Zestaw komputerowy (Dell komputer OptiPlex 5050 MT, Monitor LCD 24 IIYAMA)</t>
  </si>
  <si>
    <t>Zestaw komputerowy DELL OPTIPLEX 5050 MT I7, Monitor LCD 24</t>
  </si>
  <si>
    <t xml:space="preserve">Dysk Dell 4 TB 7.2K NLSAS 3,5 Hot-plug </t>
  </si>
  <si>
    <t xml:space="preserve">Zestaw do serwera: QNAP Serwer plików TS-453 B, Pamięć RAM 4 GB do serwerów NAS, dysk 8 TB WD RED) </t>
  </si>
  <si>
    <t>Karta sieciowa QNAP LAN -  10G2T-X550 2 x 10GbE- Rack</t>
  </si>
  <si>
    <t>Cyfrowe urządzenie wielofunkcyjne SHARP - MX- M316N</t>
  </si>
  <si>
    <t>Kopmuter Dell Vostro 3670+monitor+UPS+klawwiatura i mysz + licencja ESD Office</t>
  </si>
  <si>
    <t>Drukarka Work Force Pro WF-C5710DWF</t>
  </si>
  <si>
    <t>Dell macierz dyskowa Power Vault MD3800i</t>
  </si>
  <si>
    <t xml:space="preserve">Kompuetr Dell Vostro V3470 SFF i5-8400 8GB 256GB+1TB DVDRW 5in1 Intel UHD630 WI-FI + BT Win10P 3YNBD (5 sztuk) </t>
  </si>
  <si>
    <t xml:space="preserve">Komputer Dell Vostro V3578 15,6 FHD (2 sztuki) </t>
  </si>
  <si>
    <t>model MSI Cubi 3 Silent S-031 BEU nOS i7-7500U/AC/BT/Black+8GB+1TB</t>
  </si>
  <si>
    <t xml:space="preserve">Macierz dyskowa Qnap TS-253Be, 4 GB RAM (Dysk Western Digital Red 4TB) </t>
  </si>
  <si>
    <t xml:space="preserve">Ekspres do kawy Delonghi </t>
  </si>
  <si>
    <t>Monitor Iyama ProLite x2783HSU-B3 27 AMVA 1920X1 (klawiatura i mysz )</t>
  </si>
  <si>
    <t xml:space="preserve">Niszczarka Termator C7 </t>
  </si>
  <si>
    <t xml:space="preserve">Niszczarka HSM Securio B34 </t>
  </si>
  <si>
    <t xml:space="preserve">Monitor iiyama X2483HSU - B1  (2 szt.) </t>
  </si>
  <si>
    <t>Komputer MSI Cubi 3</t>
  </si>
  <si>
    <t>Komputer Dellk Vostro V 3470 SFFi5 MS Office 2016</t>
  </si>
  <si>
    <t>Komputer Dellk Vostro V 3470 SFFi5 MS Office 2016 + monitor Iiyama ProLite XU2390 HS-B-1</t>
  </si>
  <si>
    <t xml:space="preserve">Macierz dyskowa Power Vault MD3800i </t>
  </si>
  <si>
    <t>Zestaw komputerowy Optiplex 5060 SFRF i7-8700+ MONITOR Liyma XB2783HSU+Logitech Wireless Desktop MK 270+APC BACK-UPS 350 VA</t>
  </si>
  <si>
    <t>Urządzenie wielofukncyjne Konica Minolta Bizhub C 364e</t>
  </si>
  <si>
    <t xml:space="preserve">Lodówka NAD 343 7770000147 haier httf - 506 w </t>
  </si>
  <si>
    <t xml:space="preserve">Dwurożna kolumna aktywna TURBOSOUND iX 12 (2x)+mikser audio + dwa mikofony </t>
  </si>
  <si>
    <t xml:space="preserve">Drukarka laserowa HP LASERJET PRO M 402DNE </t>
  </si>
  <si>
    <t xml:space="preserve">Niszczarka Shredcat 8260 CC 4x40 mm </t>
  </si>
  <si>
    <t>Dell serwer POWEREDGE t1 30</t>
  </si>
  <si>
    <t xml:space="preserve">Niszczarka Kobra 310 CC4 TS ES ECO </t>
  </si>
  <si>
    <t>Słupek do ładowania urządzeń mobilnych pl.Kuczerawego, 78-500 Drawsko Pom.</t>
  </si>
  <si>
    <t>Słupek do ładowania urządzeń mobilnych, skatepark, Park Chopiona, 78-500 Drawsko Pom.</t>
  </si>
  <si>
    <t>Parkometr 1222839, Piłsudskiego, 78-500 Drawsko Pom.</t>
  </si>
  <si>
    <t xml:space="preserve">Parkometr 127657, pl. Konstytucji, 78-500 Drawsko Pom. </t>
  </si>
  <si>
    <t>Parkometr 122841, pl. Konstytucji, 78-500 Drawsko Pom.</t>
  </si>
  <si>
    <t>Parkometr 124662, pl. Konstytucji, 78-500 Drawsko Pom.</t>
  </si>
  <si>
    <t>Notebook DELL Latitude E5440 Win7PRO64PL</t>
  </si>
  <si>
    <t>Notebook DELL INSPIRION 5758 Win8.1PRO/OFFICE2013</t>
  </si>
  <si>
    <t>Kamera cyfrowa Panasonic HC-VKF990</t>
  </si>
  <si>
    <t>Aparat czyfrowy Canon EOS 1300D</t>
  </si>
  <si>
    <t xml:space="preserve">Monitor BENQ 24 BL 2405 HT (2 sztuki) </t>
  </si>
  <si>
    <t>Urządzenie QNAP Serwer plików TS-453 B (w urządzeniu zainstalowano Pamięć RAM 4GB DDR3L SODIMM do serwerów NAS oraz Dysk 8TB WD RED WD80EFZX 3,5 SATA/600 128 MB cache)</t>
  </si>
  <si>
    <t>Laptop Dell Vostro 7570-16 GB (Microsoft Office 2016 Home and Bussines).</t>
  </si>
  <si>
    <t>Skaner biurowy Brother ADS-2800WYJ1</t>
  </si>
  <si>
    <t>Aparat fotograficzny Sony Cyber Shot DSC - HX 60 (etui+karta pamięci)</t>
  </si>
  <si>
    <t>Kamera osobista EX15 64GB GPS</t>
  </si>
  <si>
    <t xml:space="preserve">Tablety - T585 Galaxy Tab A 10.1 LTE (32 GB) Black SM-T585NZKEXEO (15 sztuk) </t>
  </si>
  <si>
    <t xml:space="preserve">QNAP serwer plikólw TS-253 BE+dysk 4TB WD RED WD40EFRX </t>
  </si>
  <si>
    <t xml:space="preserve">Samsung Galaxy NOTE 9 Blue </t>
  </si>
  <si>
    <t xml:space="preserve">Laptop Dell Vostro 5471 + mysz bezprzewodowa </t>
  </si>
  <si>
    <t xml:space="preserve">Notebook Dell Inspiron 3579 15,6 </t>
  </si>
  <si>
    <t xml:space="preserve">Notebook Dell Vostro V3578I7 -8550-u + 2x office </t>
  </si>
  <si>
    <t>Samsung Galaxy A6</t>
  </si>
  <si>
    <t xml:space="preserve">Samsung Galaxy A9 </t>
  </si>
  <si>
    <t>Kamera zintegrowana IP DS.-2DF5274-AEL z oprzyrządowaniem</t>
  </si>
  <si>
    <t>Kamera zintegrowana IP DS.-2DF6223-AEL + oprzyrządowanie (uchwyt narożny do kamery, elementy montażowe, transformator Pulsar TRZ80/17/24/30 IP 43, prostownik, stabilizator, regulator napięcia do kamery i nadajnik, szafla hermetyczna, osprzęt, konfiguracja oprogramowania iVMS4200)</t>
  </si>
  <si>
    <t>Kamera stacjonarna DS..-2CD2142FWD-IWS/2.8MM2, zasilacz PoE 48V do kamery stacjonarnej, kamera zintegrowana IP DS.,-2DE5220IW-AE1, uchwyt nasłupowy do kamery PTZ DS.-1602ZJ-POLE, injektor hiPoE Midspan +Endspan Gigabit 56 V, nadajnik 802.1 1 bgn, skrzynka hermetyczna IP 55, kamera analogowa Samsung SCC-C6405(P), videoserwer DS.-6101HFI-IP-A, nadajnik Ubiquiti Nano Station Loco M5, skrzynka TPR 30-30-12</t>
  </si>
  <si>
    <t xml:space="preserve">Rejestrator Hikivision DS.-7208HUHI-F2/N, KAMERA OBROTOWA hd-tvi Hikivision DS.-2AE4223T-A, elementy montażowe, wysięgnik do kamery, UPS APC SUA1500i, przedłużacz 3gn PL z wtykiem. </t>
  </si>
  <si>
    <t>Wysięgnik nasłupowy, elementy montażowe, most radiowy PtP 5 ghZ, prostownik - stabilizator-regulator napięcia do nadajnika kamery  24AC12DC, przełącznik TP-link TL-SG105E.</t>
  </si>
  <si>
    <t xml:space="preserve">Most radiowy PtP 5GHz, kamera obrotowa IP Hikivision DS.-2DE4220W-AE, zasilacz PoE 48V do kamery zintegrowanej, UPS Forton Nano 800, szafka zewnętrznahermetyczna nasłupowa). </t>
  </si>
  <si>
    <t xml:space="preserve">Kamera DS.-2CD4A26FWD-IZS/P-iris wraz z osprzętem, Kamera DS.-2CD2085FWD-I wraz z osprzętem, Kamera IP DS2DF6223-AEL wraz z osprzętem, Kamera DS.-2cD264g1-IZS wreaz z osprzętem, Kamera HD -TVI DS.-2CE19h8T-ait3zf wraz z osprzętem </t>
  </si>
  <si>
    <t>Boisk do piłki siatkowej, ul. Jeziorna 12, 78-500 Drawsko Pom.</t>
  </si>
  <si>
    <t>monitoring miejski</t>
  </si>
  <si>
    <t>2.</t>
  </si>
  <si>
    <t>Boiska do piłki nożnej, Gudowo, 78-500 Drawsko Pom.</t>
  </si>
  <si>
    <t>3.</t>
  </si>
  <si>
    <t xml:space="preserve">Boisko do piłki nożnej i siatkowej, Zarańsko, 78-500 Drawsko Pom. </t>
  </si>
  <si>
    <t>4.</t>
  </si>
  <si>
    <t xml:space="preserve">Boisko do piłki nożnej i siatkowej, Linowno, 78-500 Drawsko Pom. </t>
  </si>
  <si>
    <t>5.</t>
  </si>
  <si>
    <t xml:space="preserve">Boisko do piłki nożnej i siatkowej, Jankowo, 78-500 Drawsko Pom. </t>
  </si>
  <si>
    <t>6.</t>
  </si>
  <si>
    <t xml:space="preserve">Boisko do piłki nożnej, Łabędzie, 78-500 Drawsko Pom. </t>
  </si>
  <si>
    <t>7.</t>
  </si>
  <si>
    <t>Wybieg dla psów, ul. Gajowa, 78-500 Drawsko Pom.</t>
  </si>
  <si>
    <t>8.</t>
  </si>
  <si>
    <t>Miasteczko ruchu drogowego, ul. Mickiewicza dz. nr 173/6 obr. 6, 78-500 Drawsko Pom.</t>
  </si>
  <si>
    <t>9.</t>
  </si>
  <si>
    <t>Boisko wielofunkcyjne, Gudowo dz. nr 122/2, 78-500 Drawsko Pom.</t>
  </si>
  <si>
    <t>10.</t>
  </si>
  <si>
    <t>Plaża wiejska, Gudowo dz. nr 282/4, 78-500 Drawsko Pom.</t>
  </si>
  <si>
    <t>11.</t>
  </si>
  <si>
    <t>Skwer, Jagiellońska dz. nr 227/1 obr. 11, 78-500 Drawsko Pom.</t>
  </si>
  <si>
    <t>12.</t>
  </si>
  <si>
    <t>Skwer różany przy cmentarzu dz. nr 254 obr. 6, 78-500 Drawsko Pom.</t>
  </si>
  <si>
    <t>13.</t>
  </si>
  <si>
    <t>pl. Jana Pawła II dz. nr 163/1 obr. 11, 78-500 Drawsko Pom.</t>
  </si>
  <si>
    <t>14.</t>
  </si>
  <si>
    <t>plac przy amfiteatrze, Park Chopina dz. nr 302/5 obr. 11, 78-500 Drawsko Pom.</t>
  </si>
  <si>
    <t>15.</t>
  </si>
  <si>
    <t>boisko przy SP nr 1, dz. nr 315 obr. 11, 78-500 Drawsko Pom.</t>
  </si>
  <si>
    <t>16.</t>
  </si>
  <si>
    <t>skwer za czołgami dz. nr 314/2 obr. 11, 78-500 Drawsko Pom.</t>
  </si>
  <si>
    <t>17.</t>
  </si>
  <si>
    <t>skwer, pl. Bałtycki dz. nr 51, 52, 53, 54/1 obr. 11, 78-500 Drawsko Pom.</t>
  </si>
  <si>
    <t>Skoda</t>
  </si>
  <si>
    <t>SUPERB</t>
  </si>
  <si>
    <t>TMBAH7NP3G7090628</t>
  </si>
  <si>
    <t>ZDR32999</t>
  </si>
  <si>
    <t>osobowy</t>
  </si>
  <si>
    <t>ROONSTER</t>
  </si>
  <si>
    <t>TMBNC25J1F5008579</t>
  </si>
  <si>
    <t>ZDR 27500</t>
  </si>
  <si>
    <t>autoalarm</t>
  </si>
  <si>
    <t>Zabezpieczenia przeciwkradzieżowe</t>
  </si>
  <si>
    <t>Ford</t>
  </si>
  <si>
    <t>TRANSIT</t>
  </si>
  <si>
    <t>WF0LXXBDFL4Y89496</t>
  </si>
  <si>
    <t>ZDRU898</t>
  </si>
  <si>
    <t>specjalny pożarniczy</t>
  </si>
  <si>
    <t>Wyposażenie pojazdu specjalnego*</t>
  </si>
  <si>
    <t>rodzaj</t>
  </si>
  <si>
    <t>wartość</t>
  </si>
  <si>
    <t>stacja DSP50</t>
  </si>
  <si>
    <t>Star</t>
  </si>
  <si>
    <t>L80</t>
  </si>
  <si>
    <t>WMAL80ZZ66Y161943</t>
  </si>
  <si>
    <t>ZDR10AU</t>
  </si>
  <si>
    <t>specjalny ratowniczo-gaśniczy</t>
  </si>
  <si>
    <t>stacja DSP50 autopompa, webasto</t>
  </si>
  <si>
    <t>WF0LXXBDFL4Y00284</t>
  </si>
  <si>
    <t>ZDRU939</t>
  </si>
  <si>
    <t>pożarniczy</t>
  </si>
  <si>
    <t xml:space="preserve">FS-Lublin </t>
  </si>
  <si>
    <t>SUL332212w0032413</t>
  </si>
  <si>
    <t>KGO4794</t>
  </si>
  <si>
    <t xml:space="preserve">ZEPPIA Przyczepa ład. do 2 ton </t>
  </si>
  <si>
    <t>S.Cymerman PC500A 750 2C</t>
  </si>
  <si>
    <t>SV9PC500A90GK1015</t>
  </si>
  <si>
    <t>ZDRY861</t>
  </si>
  <si>
    <t>przyczepa</t>
  </si>
  <si>
    <t>A266005077419717</t>
  </si>
  <si>
    <t>ZDR18998</t>
  </si>
  <si>
    <t>FSC Starachowice</t>
  </si>
  <si>
    <t>STAR P 183</t>
  </si>
  <si>
    <t>ZDR16066</t>
  </si>
  <si>
    <t>stacja DSP50 pompa hydrauliczna</t>
  </si>
  <si>
    <t>Volvo</t>
  </si>
  <si>
    <t>FL 4XR2</t>
  </si>
  <si>
    <t>YV2TBL0A38B529031</t>
  </si>
  <si>
    <t>ZDR10022</t>
  </si>
  <si>
    <t>Szyby</t>
  </si>
  <si>
    <t>OC zarządcy dróg</t>
  </si>
  <si>
    <t>Mienie od ognia</t>
  </si>
  <si>
    <t>OC komunikacyjne</t>
  </si>
  <si>
    <t>WO</t>
  </si>
  <si>
    <t>WKB</t>
  </si>
  <si>
    <t>Szkoła</t>
  </si>
  <si>
    <t>budynek dydaktyczny z salą gimnastyczną</t>
  </si>
  <si>
    <t>Stołówka</t>
  </si>
  <si>
    <t>dożywianie</t>
  </si>
  <si>
    <t>przebudowa 2010</t>
  </si>
  <si>
    <t>hydrant szt.2, gaśnice ABC szt. 6, czujniki ruchu szt. 7, ochrona :Szabel" Drawsko Pom - alarm, kraty na oknach</t>
  </si>
  <si>
    <t>Nętno 38</t>
  </si>
  <si>
    <t>żelbet-cegła</t>
  </si>
  <si>
    <t>żelbet</t>
  </si>
  <si>
    <t>konstrukcja żelbet, blacha</t>
  </si>
  <si>
    <t>gaśnice szt. 4, czujniki ruchu szt 8, czujniki zbicia szkła szt 4, ochrona "Szabel" Drawsko Pom - alarm</t>
  </si>
  <si>
    <t>konstrukcja żelbet, papa</t>
  </si>
  <si>
    <t>100 m</t>
  </si>
  <si>
    <t>termomodernizacja budynku 2007 r. Poniesione nakłady 249 619,98</t>
  </si>
  <si>
    <t>Monitor Led Philips 21,5"</t>
  </si>
  <si>
    <t>Waga osobowa</t>
  </si>
  <si>
    <t>Komputer ADS</t>
  </si>
  <si>
    <t>APC BACK-UPS</t>
  </si>
  <si>
    <t>Router Netgear R6400 ACI 750</t>
  </si>
  <si>
    <t>Switch D-LINK 16 port</t>
  </si>
  <si>
    <t>Urządzenie wielofunkcyjne Canon Maxify</t>
  </si>
  <si>
    <t>Drukarka BROTHER DCP-T310</t>
  </si>
  <si>
    <t>Komputer DELL Vostro 3670 MT</t>
  </si>
  <si>
    <t>Projektor Epson EB -530 AT</t>
  </si>
  <si>
    <t xml:space="preserve"> Wielofunkcyjny zestaw nagłośnienia 500 W </t>
  </si>
  <si>
    <t>Wielofunkcyjny zestaw nagłośnienia 500 W</t>
  </si>
  <si>
    <t>MAC Tablica ceramiczna 86 AT</t>
  </si>
  <si>
    <t>Nootebook ASUS A555LJ-XO912T</t>
  </si>
  <si>
    <t>Radioodtwarzacz Philips AZ 780</t>
  </si>
  <si>
    <t>Notebook DELL Insption 3793</t>
  </si>
  <si>
    <t xml:space="preserve">Radioodtwarzacz Philips AZ 700T z Bluetooh </t>
  </si>
  <si>
    <t xml:space="preserve">Radioodtwarzacz Philips AZ-700T z Bluetooth </t>
  </si>
  <si>
    <t xml:space="preserve">Radioodtwarzacz Philips AZ 780 Black USB MP3 CD </t>
  </si>
  <si>
    <t>Laptop ACER B114 AMD Dual -Core A4</t>
  </si>
  <si>
    <t>Laptop ACeR B114 AMD Dual -Core A4</t>
  </si>
  <si>
    <t>Netbook DELL Vostro 3590</t>
  </si>
  <si>
    <t>Budynek szkolny</t>
  </si>
  <si>
    <t>Tak</t>
  </si>
  <si>
    <t>Nie</t>
  </si>
  <si>
    <t>Gaśnice, Ochrona SZABEL</t>
  </si>
  <si>
    <t>Beton</t>
  </si>
  <si>
    <t>drewno i stal</t>
  </si>
  <si>
    <t>drewno, papa blacha</t>
  </si>
  <si>
    <t>700m</t>
  </si>
  <si>
    <t xml:space="preserve">2009- kuchnia i stołówka, 2012- remont kapitalny sekretariatu i dwóch sal lek. ,2013remont kapitalny dwóch sal lek.,2014-remont sali lekcyjnej, od 2013 - stponiowy remont korytarza szkolnego, 2016 remont kapitalny Sali gimnastycznej, 2019 r. kapitalny  remont Sali lekcyjnej nr 10, remont korytarza na I piętrze, remont szatni szkolnej. </t>
  </si>
  <si>
    <t>zabudowy- 844, użytkowa- 1567, kubatura-5444</t>
  </si>
  <si>
    <t>Częściowo</t>
  </si>
  <si>
    <t xml:space="preserve">projektor długoogniskowy 
OPTOMA X341  
</t>
  </si>
  <si>
    <t xml:space="preserve">tablica Returnstar IQ Board IRT-87 
z projektorem ultrakrótkoogniskowym OPTOMA X319UST 
</t>
  </si>
  <si>
    <t>Tablica interaktywna QWB200-BW88</t>
  </si>
  <si>
    <t>Projektor Vivitek DX881ST</t>
  </si>
  <si>
    <t>Komputer stacjonarny OptiPlex3046 z monitorem</t>
  </si>
  <si>
    <t>Tablica interaktywna My Board Black 90"</t>
  </si>
  <si>
    <t>Projektor Optoma W319 UST</t>
  </si>
  <si>
    <t>Głosnik do tablicy Saundbar 2,0ch</t>
  </si>
  <si>
    <t>Komputer Lenovo AIOA340-24IWL</t>
  </si>
  <si>
    <t>Telewizor LG LED 49UK</t>
  </si>
  <si>
    <t>Laptop HP</t>
  </si>
  <si>
    <t xml:space="preserve">Kserokopiarka Konica Mindta 215 </t>
  </si>
  <si>
    <t>Telefax</t>
  </si>
  <si>
    <t xml:space="preserve">Budynek socjalno-biurowy+warsztat stolarski </t>
  </si>
  <si>
    <t>monitoring,drzwi antywłamaniowe, gaśnice pianowe-7 szt</t>
  </si>
  <si>
    <t>Zakład Usług Komunalnych ul.Sobieskiego 8, 78-500 Drawsko Pomorskie</t>
  </si>
  <si>
    <t>cegła kratówka</t>
  </si>
  <si>
    <t>drawniany-blachodachówka</t>
  </si>
  <si>
    <t>rzeka-500 m jezioro 800 m</t>
  </si>
  <si>
    <t>2017-wymiana dachu,termomodernizacja 318 tyś.</t>
  </si>
  <si>
    <t>podtynkowa, stan dobry</t>
  </si>
  <si>
    <t>stan dobry(modernizacja 2002 r.)</t>
  </si>
  <si>
    <t>okna PCV,drzwi wewnętrzne drewniane,zewnętrzne PCV(antywłamaniowe) stan bardzo dobry</t>
  </si>
  <si>
    <t>stan dobry</t>
  </si>
  <si>
    <t>parter</t>
  </si>
  <si>
    <t>Monitor Benq LED LCD 21.5''</t>
  </si>
  <si>
    <t>APC BACK-UPS ES 550 VA</t>
  </si>
  <si>
    <t>Komputer Lenovo TCE 93 typ 10 AR</t>
  </si>
  <si>
    <t>APC BACK-UPS BX 52020 VA / 300W</t>
  </si>
  <si>
    <t xml:space="preserve">Monitor Benq 21.5'' LED GW 2255 </t>
  </si>
  <si>
    <t>Komputer All-in-One Lenovo C50-30</t>
  </si>
  <si>
    <t xml:space="preserve">Monitor BELINEA Biały </t>
  </si>
  <si>
    <t xml:space="preserve">APC BACK-UPS CS </t>
  </si>
  <si>
    <t>Komputer All-in-One Lenovo C50</t>
  </si>
  <si>
    <t>Komputer AIO HP 440 G3 23,8/13-7100T/4GB/IHD630/10PR + oprogramowanie</t>
  </si>
  <si>
    <t>Serwer Dell Poweredge + pamięć dell 8 GB</t>
  </si>
  <si>
    <t>Oprogramowanie Windows do serwera ( 3 szt.)</t>
  </si>
  <si>
    <t>Serwer plików NAS - QUNAP + dysk WD serwerownia     ( 2 szt.) + zasilacz awaryjny UPS APC</t>
  </si>
  <si>
    <t>Urządzenie wielofunkcyjne EPSON</t>
  </si>
  <si>
    <t>Niszczarka Fellowes 60 Cs 10 arkuszy A4</t>
  </si>
  <si>
    <t>Niszczarka Fellowes 60 Cs 10 arkuszy A5</t>
  </si>
  <si>
    <t>Niszczarka papieru biurowa Opus TS</t>
  </si>
  <si>
    <t>Dell Optipex 5260</t>
  </si>
  <si>
    <t>Microsoft Office Home &amp; Business 2019</t>
  </si>
  <si>
    <t>MS Windows Pro</t>
  </si>
  <si>
    <t>Zasilacz awaryjny UPS</t>
  </si>
  <si>
    <t>Projektor Benq MS535</t>
  </si>
  <si>
    <t>Power Audi Manta (głośnik)</t>
  </si>
  <si>
    <t>Office</t>
  </si>
  <si>
    <t>Ekspres Siemens</t>
  </si>
  <si>
    <t>Tablet Huwawei Media Pad 3</t>
  </si>
  <si>
    <t>HP Laser Jet Pro 400 M 425dn</t>
  </si>
  <si>
    <t>Klawiatura TR 23-28 W</t>
  </si>
  <si>
    <t>Aparat Canon IXUS 145 + karta</t>
  </si>
  <si>
    <t>Telefon Panasonic KX-TG</t>
  </si>
  <si>
    <t>Telefon Xperia M4</t>
  </si>
  <si>
    <t>Dell Notebook Inspron 5747</t>
  </si>
  <si>
    <t>Telefon Maxcom Clasic</t>
  </si>
  <si>
    <t>Pamięć przenośna USB 2,0 GB Platinet X-Depo</t>
  </si>
  <si>
    <t>Telefon HUAWEI L21 LITE czarny</t>
  </si>
  <si>
    <t>Pamięc przenośna USB Kingston</t>
  </si>
  <si>
    <t>Notebook</t>
  </si>
  <si>
    <t>Modernizacja systemu telewizji dozorowej</t>
  </si>
  <si>
    <t>Przyczepa lekka</t>
  </si>
  <si>
    <t>NIEWIADÓW</t>
  </si>
  <si>
    <t>SWNB7500050018826</t>
  </si>
  <si>
    <t>ZDR X004</t>
  </si>
  <si>
    <t>Przyczepa</t>
  </si>
  <si>
    <t>31.01.2005</t>
  </si>
  <si>
    <t>535 kg</t>
  </si>
  <si>
    <t>750 kg</t>
  </si>
  <si>
    <t>x</t>
  </si>
  <si>
    <t>Przyczepa rolnicza</t>
  </si>
  <si>
    <t>AUTOSAN</t>
  </si>
  <si>
    <t>ZDR P510</t>
  </si>
  <si>
    <t>02.02.1989</t>
  </si>
  <si>
    <t>6000 kg</t>
  </si>
  <si>
    <t>8700 kg</t>
  </si>
  <si>
    <t>GUZ 040198</t>
  </si>
  <si>
    <t>ZDR P749</t>
  </si>
  <si>
    <t>02.07.2004</t>
  </si>
  <si>
    <t>4500 kg</t>
  </si>
  <si>
    <t>6340 kg</t>
  </si>
  <si>
    <t>ZDR P207</t>
  </si>
  <si>
    <t>04.04.1974</t>
  </si>
  <si>
    <t>4000 kg</t>
  </si>
  <si>
    <t>6040 kg</t>
  </si>
  <si>
    <t>KOU 6643</t>
  </si>
  <si>
    <t>17.10.1996</t>
  </si>
  <si>
    <t>6200 kg</t>
  </si>
  <si>
    <t>ZPC ŚWIDNIK</t>
  </si>
  <si>
    <t>SWN23605308021869</t>
  </si>
  <si>
    <t>ZDR Y325</t>
  </si>
  <si>
    <t>24.12.2008</t>
  </si>
  <si>
    <t>550 kg</t>
  </si>
  <si>
    <t>30.12.2019</t>
  </si>
  <si>
    <t>29.12.2020</t>
  </si>
  <si>
    <t>Ursus</t>
  </si>
  <si>
    <t>C1222</t>
  </si>
  <si>
    <t>ZDR C113</t>
  </si>
  <si>
    <t>Ciągnik</t>
  </si>
  <si>
    <t>10.10.1988</t>
  </si>
  <si>
    <t>20000 kg</t>
  </si>
  <si>
    <t>575 kg</t>
  </si>
  <si>
    <t>C360</t>
  </si>
  <si>
    <t>ZDR C313</t>
  </si>
  <si>
    <t>21.01.1987</t>
  </si>
  <si>
    <t>10500 kg</t>
  </si>
  <si>
    <t>2955 kg</t>
  </si>
  <si>
    <t>ZDR C380</t>
  </si>
  <si>
    <t>28.03.1977</t>
  </si>
  <si>
    <t>ZDR C048</t>
  </si>
  <si>
    <t>18.02.1987</t>
  </si>
  <si>
    <t>ZDR C110</t>
  </si>
  <si>
    <t>18.04.1978</t>
  </si>
  <si>
    <t>Lublin</t>
  </si>
  <si>
    <t>SUL33244260080339</t>
  </si>
  <si>
    <t>ZDR 00102</t>
  </si>
  <si>
    <t>Samochód ciężarowy</t>
  </si>
  <si>
    <t>09.05.2006</t>
  </si>
  <si>
    <t>840 kg</t>
  </si>
  <si>
    <t>2900 kg</t>
  </si>
  <si>
    <t>SUL36243740076721</t>
  </si>
  <si>
    <t>ZDR U399</t>
  </si>
  <si>
    <t>16.09.2004</t>
  </si>
  <si>
    <t>1330 kg</t>
  </si>
  <si>
    <t>3490 kg</t>
  </si>
  <si>
    <t>19.10.2020</t>
  </si>
  <si>
    <t>DAF</t>
  </si>
  <si>
    <t>TRUCKS</t>
  </si>
  <si>
    <t>XLRAE4SFFOL363474</t>
  </si>
  <si>
    <t>ZDR 17842</t>
  </si>
  <si>
    <t>05.08.2011</t>
  </si>
  <si>
    <t>5000 kg</t>
  </si>
  <si>
    <t>11990 kg</t>
  </si>
  <si>
    <t>FA 55</t>
  </si>
  <si>
    <t>XLRAE55GFOL359845</t>
  </si>
  <si>
    <t>ZDR 13985</t>
  </si>
  <si>
    <t>26.07.2010</t>
  </si>
  <si>
    <t>15000 kg</t>
  </si>
  <si>
    <t>Zetor</t>
  </si>
  <si>
    <t>F135</t>
  </si>
  <si>
    <t>000F5G4L41NK01316</t>
  </si>
  <si>
    <t>ZDR 70EC</t>
  </si>
  <si>
    <t>13.12.2011</t>
  </si>
  <si>
    <t>8000 kg</t>
  </si>
  <si>
    <t>MAJOR 80</t>
  </si>
  <si>
    <t>000A3K4J31SU02534</t>
  </si>
  <si>
    <t>ZDR 81MG</t>
  </si>
  <si>
    <t>Ciągnik rolniczy</t>
  </si>
  <si>
    <t>16.12.2014</t>
  </si>
  <si>
    <t>Fiat</t>
  </si>
  <si>
    <t>DUCATO</t>
  </si>
  <si>
    <t>ZFA25000002965952</t>
  </si>
  <si>
    <t>ZDR 30020</t>
  </si>
  <si>
    <t>29.10.2015</t>
  </si>
  <si>
    <t>3500 kg</t>
  </si>
  <si>
    <t>Przyczepa PRONAR</t>
  </si>
  <si>
    <t>T653/2</t>
  </si>
  <si>
    <t>SZB6532XXK1X09788</t>
  </si>
  <si>
    <t>ZDR XF44</t>
  </si>
  <si>
    <t>Przyczepa ciężarowa rolnicza</t>
  </si>
  <si>
    <t>10.01.2019</t>
  </si>
  <si>
    <t>6070 kg</t>
  </si>
  <si>
    <t>8120 kg</t>
  </si>
  <si>
    <t xml:space="preserve">PEUGEOT </t>
  </si>
  <si>
    <t>BOXER</t>
  </si>
  <si>
    <t>VF3YD3MHU12J36024</t>
  </si>
  <si>
    <t>ZDR 40260</t>
  </si>
  <si>
    <t>1161 kg</t>
  </si>
  <si>
    <t>31.01.2021</t>
  </si>
  <si>
    <t>30.01.2022</t>
  </si>
  <si>
    <t>14.01.2021</t>
  </si>
  <si>
    <t>13.01.2022</t>
  </si>
  <si>
    <t>05.07.2020</t>
  </si>
  <si>
    <t>04.07.2021</t>
  </si>
  <si>
    <t>15.05.2020</t>
  </si>
  <si>
    <t>14.05.2021</t>
  </si>
  <si>
    <t>09.09.2020</t>
  </si>
  <si>
    <t>08.09.2021</t>
  </si>
  <si>
    <t>04.06.2020</t>
  </si>
  <si>
    <t>03.06.2021</t>
  </si>
  <si>
    <t>27.06.2020</t>
  </si>
  <si>
    <t>26.06.2021</t>
  </si>
  <si>
    <t>09.05.2020</t>
  </si>
  <si>
    <t>08.05.2021</t>
  </si>
  <si>
    <t>20.10.2020</t>
  </si>
  <si>
    <t>19.10.2021</t>
  </si>
  <si>
    <t>05.08.2020</t>
  </si>
  <si>
    <t>04.08.2021</t>
  </si>
  <si>
    <t>27.07.2020</t>
  </si>
  <si>
    <t>26.07.2021</t>
  </si>
  <si>
    <t>13.12.2020</t>
  </si>
  <si>
    <t>12.12.2021</t>
  </si>
  <si>
    <t>16.12.2020</t>
  </si>
  <si>
    <t>15.12.2021</t>
  </si>
  <si>
    <t>29.10.2020</t>
  </si>
  <si>
    <t>28.10.2021</t>
  </si>
  <si>
    <t>29.01.2021</t>
  </si>
  <si>
    <t>28.01.2022</t>
  </si>
  <si>
    <t>19.12.2020</t>
  </si>
  <si>
    <t>18.12.2021</t>
  </si>
  <si>
    <t>Siena</t>
  </si>
  <si>
    <t>SUF17800003040521</t>
  </si>
  <si>
    <t>ZDR38069</t>
  </si>
  <si>
    <t>Focus</t>
  </si>
  <si>
    <t>WF0NXXGCDN1J56498</t>
  </si>
  <si>
    <t>ZDR20878</t>
  </si>
  <si>
    <t>02-07-1999</t>
  </si>
  <si>
    <t>22-03-2001</t>
  </si>
  <si>
    <t>18.10.2021</t>
  </si>
  <si>
    <t>16.05.2020</t>
  </si>
  <si>
    <t>15.05.2021</t>
  </si>
  <si>
    <t xml:space="preserve">Ursus </t>
  </si>
  <si>
    <t>C355</t>
  </si>
  <si>
    <t>ZDRC724</t>
  </si>
  <si>
    <t>28.01.1976</t>
  </si>
  <si>
    <t>79 KM</t>
  </si>
  <si>
    <t>19.02.2021</t>
  </si>
  <si>
    <t>18.02.2022</t>
  </si>
  <si>
    <t>4783 MTG</t>
  </si>
  <si>
    <t>1116 MTG</t>
  </si>
  <si>
    <t>655 MTG</t>
  </si>
  <si>
    <t>3760 MTG</t>
  </si>
  <si>
    <t>781 MTG</t>
  </si>
  <si>
    <t>272668 km</t>
  </si>
  <si>
    <t>282378 km</t>
  </si>
  <si>
    <t>138062 km</t>
  </si>
  <si>
    <t>70000 km</t>
  </si>
  <si>
    <t>7812 MTG</t>
  </si>
  <si>
    <t>3798 MTG</t>
  </si>
  <si>
    <t>88475 km</t>
  </si>
  <si>
    <t>20623 km</t>
  </si>
  <si>
    <t>Ładowacz Cyklop T 214</t>
  </si>
  <si>
    <t>750-356</t>
  </si>
  <si>
    <t>NN</t>
  </si>
  <si>
    <t>Rozsiewacz nawozu T 130</t>
  </si>
  <si>
    <t>SZB1300XX91X00051</t>
  </si>
  <si>
    <t>2 520 kg</t>
  </si>
  <si>
    <t>Rozsiewacz nawozu RCW 25</t>
  </si>
  <si>
    <t>2 670 kg</t>
  </si>
  <si>
    <t>Kosiarka sam. VIKING</t>
  </si>
  <si>
    <t>STIHL</t>
  </si>
  <si>
    <t>Kosiarka sam. GUTBROD</t>
  </si>
  <si>
    <t>Zagęszczarka GX 160</t>
  </si>
  <si>
    <t>HONDA</t>
  </si>
  <si>
    <t>Przecinarka do betonu</t>
  </si>
  <si>
    <t>Agregat prądotwórczy</t>
  </si>
  <si>
    <t>Dmuchawa plecakowa</t>
  </si>
  <si>
    <t>1,1 kw</t>
  </si>
  <si>
    <t>Młot HEX 1700W</t>
  </si>
  <si>
    <t>3,0kw</t>
  </si>
  <si>
    <t>Kosa spalinowa</t>
  </si>
  <si>
    <t>Fs-410C</t>
  </si>
  <si>
    <t>Nożyce do żywopłotu</t>
  </si>
  <si>
    <t>HL95k</t>
  </si>
  <si>
    <t>Hydrofor FAWORYT 8A</t>
  </si>
  <si>
    <t>Kosiarka samojezdna wraz z urządzeniem tnącym (Husqvarna Combi 103)</t>
  </si>
  <si>
    <t>HUSQVARNA RIDER316T AWD</t>
  </si>
  <si>
    <t>Frez do pni Weibang WBSG 13H</t>
  </si>
  <si>
    <t>Kosiarka bijakowa MB 200 LW profi</t>
  </si>
  <si>
    <t>Rębak do gałęzi BX 62 RS</t>
  </si>
  <si>
    <t>Kosiarka M46-110R</t>
  </si>
  <si>
    <t>Pilarka spalinowa STIHL MS 261-C</t>
  </si>
  <si>
    <t>Spawarka inwektorowa Atayer citywork 160</t>
  </si>
  <si>
    <t>Dmuchawa spalinowa BR 450</t>
  </si>
  <si>
    <t>Kosa spalinowa FS 410-C</t>
  </si>
  <si>
    <t>Podkrzesywarka HT 133</t>
  </si>
  <si>
    <t>Nozyce do żywopłotu HL 94</t>
  </si>
  <si>
    <t>Pilarka spalinowa MS 261-C</t>
  </si>
  <si>
    <t>Piła szablasta 1100 W GSA 1100 e Bosch</t>
  </si>
  <si>
    <t>BOSCH</t>
  </si>
  <si>
    <t>Półautomat spawalniczy PSIF 141/1</t>
  </si>
  <si>
    <t>Motopompa pompa spalinowa szlamowa wody</t>
  </si>
  <si>
    <t>Pilarka spalinowa MS 462C</t>
  </si>
  <si>
    <t>Kosiarka oleo-mac OM 92/16KH</t>
  </si>
  <si>
    <t>FS 410</t>
  </si>
  <si>
    <t>FH3001R</t>
  </si>
  <si>
    <t>Kosiarka rotacyjna zawieszana</t>
  </si>
  <si>
    <t>Z-069</t>
  </si>
  <si>
    <t>Mieszarka elektryczna</t>
  </si>
  <si>
    <t>WIRAX</t>
  </si>
  <si>
    <t>Szalet Miejski ul. Jagiellońska, Drawsko Pomorskie - zakup 1997</t>
  </si>
  <si>
    <t>gaśnica pianowa, hydrant, kraty na oknach, dozór pracowniczy - część doby</t>
  </si>
  <si>
    <t>Szalet Miejski ul. Obr. Westerplatte, Drawsko Pomorskie - zakup 1991</t>
  </si>
  <si>
    <t>Szalet Miejski,ul.11 Pułk Piechoty,Drawsko Pomorskie-zakup 1997</t>
  </si>
  <si>
    <t>Cmentarze Gminne: Drawsko Pomorskie ul. 11 Pułku Piechoty, Suliszewo, Linowo, Rydzewo, Łabędzie, Ostrowice, Dołgie</t>
  </si>
  <si>
    <t xml:space="preserve">Suma ubezpieczenia </t>
  </si>
  <si>
    <t xml:space="preserve">Szalet Miejski </t>
  </si>
  <si>
    <t>kontaner sanitarny</t>
  </si>
  <si>
    <t>KB</t>
  </si>
  <si>
    <t>gaśnica pianowa, hydrant,                           kraty na oknach, dozór pracowniczy- część dobry</t>
  </si>
  <si>
    <t>ul. Jagiellońska, Drawsko Pomorskie</t>
  </si>
  <si>
    <t>konstrukcja stalowa obłożona blachą ryflowaną,</t>
  </si>
  <si>
    <t>Dach blaszany,</t>
  </si>
  <si>
    <t>Szalet Miejski</t>
  </si>
  <si>
    <t>ul. Obr. Westerplatte, Drawsko Pomorskie</t>
  </si>
  <si>
    <t>ul. 11 Pułku Piechoty, Drawsko Pomorskie</t>
  </si>
  <si>
    <t>Tabela nr 8- Szkodowość Gminy Drawsko Pomorskie od dnia 01.01.2017 r. do dnia 31.12.2019 r.</t>
  </si>
  <si>
    <t>Szkoła Podstawowa w Ostrowicach, Ostrowice 3, 78-506 Ostrowice, REGON 331061353</t>
  </si>
  <si>
    <t xml:space="preserve">Transporter </t>
  </si>
  <si>
    <t>WV2ZZZ70ZTH035775</t>
  </si>
  <si>
    <t>ZDR00460</t>
  </si>
  <si>
    <t xml:space="preserve">Volkswagen </t>
  </si>
  <si>
    <t>19.01.2006</t>
  </si>
  <si>
    <t>27.05.2020</t>
  </si>
  <si>
    <t>26.05.2021</t>
  </si>
  <si>
    <t>HTS</t>
  </si>
  <si>
    <t>FBK11</t>
  </si>
  <si>
    <t>-</t>
  </si>
  <si>
    <t>przyczepa beczkowóz</t>
  </si>
  <si>
    <t>07.01.2021</t>
  </si>
  <si>
    <t>06.01.2022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</si>
</sst>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#,##0_ ;\-#,##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[$-415]dddd\,\ d\ mmmm\ yyyy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4" fontId="6" fillId="0" borderId="0" xfId="0" applyNumberFormat="1" applyFont="1" applyFill="1" applyAlignment="1">
      <alignment/>
    </xf>
    <xf numFmtId="0" fontId="8" fillId="0" borderId="10" xfId="58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horizontal="center" vertical="center" wrapText="1"/>
      <protection/>
    </xf>
    <xf numFmtId="44" fontId="0" fillId="0" borderId="10" xfId="69" applyFont="1" applyBorder="1" applyAlignment="1">
      <alignment horizontal="center" vertical="center" wrapText="1"/>
    </xf>
    <xf numFmtId="44" fontId="0" fillId="0" borderId="10" xfId="69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69" applyNumberFormat="1" applyFont="1" applyBorder="1" applyAlignment="1">
      <alignment horizontal="center" vertical="center" wrapText="1"/>
    </xf>
    <xf numFmtId="44" fontId="0" fillId="32" borderId="12" xfId="69" applyFont="1" applyFill="1" applyBorder="1" applyAlignment="1">
      <alignment horizontal="center" vertical="center" wrapText="1"/>
    </xf>
    <xf numFmtId="44" fontId="0" fillId="32" borderId="13" xfId="69" applyFont="1" applyFill="1" applyBorder="1" applyAlignment="1">
      <alignment horizontal="center" vertical="center" wrapText="1"/>
    </xf>
    <xf numFmtId="43" fontId="0" fillId="0" borderId="10" xfId="69" applyNumberFormat="1" applyFont="1" applyBorder="1" applyAlignment="1">
      <alignment horizontal="center" vertical="center" wrapText="1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168" fontId="60" fillId="0" borderId="0" xfId="0" applyNumberFormat="1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0" fontId="61" fillId="0" borderId="0" xfId="0" applyFont="1" applyFill="1" applyAlignment="1">
      <alignment horizontal="right"/>
    </xf>
    <xf numFmtId="0" fontId="59" fillId="0" borderId="10" xfId="0" applyFont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8" fontId="0" fillId="0" borderId="17" xfId="53" applyNumberFormat="1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8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vertical="center"/>
    </xf>
    <xf numFmtId="168" fontId="63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168" fontId="60" fillId="0" borderId="18" xfId="0" applyNumberFormat="1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right" vertical="center"/>
    </xf>
    <xf numFmtId="0" fontId="60" fillId="0" borderId="10" xfId="0" applyFont="1" applyBorder="1" applyAlignment="1">
      <alignment wrapText="1"/>
    </xf>
    <xf numFmtId="44" fontId="0" fillId="35" borderId="10" xfId="67" applyFont="1" applyFill="1" applyBorder="1" applyAlignment="1">
      <alignment horizontal="center" vertical="center" wrapText="1"/>
    </xf>
    <xf numFmtId="0" fontId="7" fillId="36" borderId="10" xfId="53" applyFont="1" applyFill="1" applyBorder="1" applyAlignment="1">
      <alignment horizontal="center" vertical="center" wrapText="1"/>
      <protection/>
    </xf>
    <xf numFmtId="0" fontId="7" fillId="36" borderId="10" xfId="53" applyNumberFormat="1" applyFont="1" applyFill="1" applyBorder="1" applyAlignment="1">
      <alignment horizontal="center" vertical="center" wrapText="1"/>
      <protection/>
    </xf>
    <xf numFmtId="44" fontId="7" fillId="36" borderId="10" xfId="53" applyNumberFormat="1" applyFont="1" applyFill="1" applyBorder="1" applyAlignment="1">
      <alignment horizontal="center" vertical="center" wrapText="1"/>
      <protection/>
    </xf>
    <xf numFmtId="178" fontId="0" fillId="0" borderId="17" xfId="53" applyNumberFormat="1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left" vertical="center"/>
      <protection/>
    </xf>
    <xf numFmtId="44" fontId="0" fillId="36" borderId="10" xfId="69" applyFont="1" applyFill="1" applyBorder="1" applyAlignment="1">
      <alignment horizontal="center" vertical="center" wrapText="1"/>
    </xf>
    <xf numFmtId="168" fontId="7" fillId="35" borderId="0" xfId="0" applyNumberFormat="1" applyFont="1" applyFill="1" applyBorder="1" applyAlignment="1">
      <alignment horizontal="right"/>
    </xf>
    <xf numFmtId="44" fontId="7" fillId="36" borderId="10" xfId="67" applyFont="1" applyFill="1" applyBorder="1" applyAlignment="1">
      <alignment horizontal="center" vertical="center" wrapText="1"/>
    </xf>
    <xf numFmtId="44" fontId="0" fillId="32" borderId="12" xfId="67" applyFont="1" applyFill="1" applyBorder="1" applyAlignment="1">
      <alignment horizontal="center" vertical="center" wrapText="1"/>
    </xf>
    <xf numFmtId="44" fontId="0" fillId="0" borderId="17" xfId="67" applyFont="1" applyFill="1" applyBorder="1" applyAlignment="1">
      <alignment vertical="center"/>
    </xf>
    <xf numFmtId="44" fontId="0" fillId="0" borderId="0" xfId="67" applyFont="1" applyAlignment="1">
      <alignment vertical="center"/>
    </xf>
    <xf numFmtId="44" fontId="7" fillId="32" borderId="19" xfId="67" applyFont="1" applyFill="1" applyBorder="1" applyAlignment="1">
      <alignment horizontal="right" vertical="center"/>
    </xf>
    <xf numFmtId="44" fontId="0" fillId="0" borderId="0" xfId="67" applyFont="1" applyAlignment="1">
      <alignment vertical="center"/>
    </xf>
    <xf numFmtId="0" fontId="0" fillId="0" borderId="17" xfId="69" applyNumberFormat="1" applyFont="1" applyFill="1" applyBorder="1" applyAlignment="1">
      <alignment horizontal="center" vertical="center"/>
    </xf>
    <xf numFmtId="178" fontId="0" fillId="37" borderId="17" xfId="58" applyNumberFormat="1" applyFont="1" applyFill="1" applyBorder="1" applyAlignment="1">
      <alignment horizontal="center" vertical="center" wrapText="1"/>
      <protection/>
    </xf>
    <xf numFmtId="44" fontId="0" fillId="0" borderId="14" xfId="67" applyFont="1" applyFill="1" applyBorder="1" applyAlignment="1">
      <alignment vertical="center" wrapText="1"/>
    </xf>
    <xf numFmtId="44" fontId="0" fillId="0" borderId="14" xfId="67" applyFont="1" applyFill="1" applyBorder="1" applyAlignment="1">
      <alignment vertical="center"/>
    </xf>
    <xf numFmtId="44" fontId="0" fillId="0" borderId="0" xfId="67" applyFont="1" applyFill="1" applyAlignment="1">
      <alignment vertical="center"/>
    </xf>
    <xf numFmtId="44" fontId="0" fillId="0" borderId="16" xfId="67" applyFont="1" applyFill="1" applyBorder="1" applyAlignment="1">
      <alignment vertical="center"/>
    </xf>
    <xf numFmtId="168" fontId="59" fillId="36" borderId="14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68" fontId="7" fillId="36" borderId="14" xfId="0" applyNumberFormat="1" applyFont="1" applyFill="1" applyBorder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" fillId="0" borderId="0" xfId="0" applyFont="1" applyAlignment="1" quotePrefix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68" fontId="57" fillId="0" borderId="11" xfId="76" applyNumberFormat="1" applyFont="1" applyFill="1" applyBorder="1" applyAlignment="1">
      <alignment horizontal="right" vertical="center" wrapText="1"/>
    </xf>
    <xf numFmtId="168" fontId="57" fillId="0" borderId="10" xfId="76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7" fillId="38" borderId="20" xfId="0" applyFont="1" applyFill="1" applyBorder="1" applyAlignment="1">
      <alignment/>
    </xf>
    <xf numFmtId="0" fontId="7" fillId="38" borderId="21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0" fillId="38" borderId="23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/>
    </xf>
    <xf numFmtId="0" fontId="0" fillId="38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8" fontId="0" fillId="35" borderId="10" xfId="67" applyNumberFormat="1" applyFont="1" applyFill="1" applyBorder="1" applyAlignment="1">
      <alignment horizontal="right" vertical="center" wrapText="1"/>
    </xf>
    <xf numFmtId="44" fontId="0" fillId="35" borderId="10" xfId="67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7" fillId="36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35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14" fontId="59" fillId="35" borderId="10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/>
    </xf>
    <xf numFmtId="168" fontId="7" fillId="14" borderId="27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4" fontId="0" fillId="35" borderId="10" xfId="67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8" fontId="60" fillId="0" borderId="14" xfId="67" applyNumberFormat="1" applyFont="1" applyFill="1" applyBorder="1" applyAlignment="1">
      <alignment vertical="center"/>
    </xf>
    <xf numFmtId="44" fontId="0" fillId="0" borderId="16" xfId="67" applyFont="1" applyFill="1" applyBorder="1" applyAlignment="1">
      <alignment horizontal="center" vertical="center"/>
    </xf>
    <xf numFmtId="168" fontId="7" fillId="0" borderId="0" xfId="67" applyNumberFormat="1" applyFont="1" applyAlignment="1">
      <alignment horizontal="right"/>
    </xf>
    <xf numFmtId="168" fontId="0" fillId="0" borderId="0" xfId="67" applyNumberFormat="1" applyFont="1" applyAlignment="1">
      <alignment horizontal="right"/>
    </xf>
    <xf numFmtId="168" fontId="7" fillId="0" borderId="10" xfId="67" applyNumberFormat="1" applyFont="1" applyFill="1" applyBorder="1" applyAlignment="1">
      <alignment horizontal="center" vertical="center" wrapText="1"/>
    </xf>
    <xf numFmtId="168" fontId="60" fillId="0" borderId="10" xfId="67" applyNumberFormat="1" applyFont="1" applyFill="1" applyBorder="1" applyAlignment="1">
      <alignment horizontal="right" vertical="center" wrapText="1"/>
    </xf>
    <xf numFmtId="168" fontId="60" fillId="0" borderId="11" xfId="67" applyNumberFormat="1" applyFont="1" applyFill="1" applyBorder="1" applyAlignment="1">
      <alignment horizontal="right" vertical="center" wrapText="1"/>
    </xf>
    <xf numFmtId="168" fontId="7" fillId="0" borderId="10" xfId="67" applyNumberFormat="1" applyFont="1" applyFill="1" applyBorder="1" applyAlignment="1">
      <alignment vertical="center" wrapText="1"/>
    </xf>
    <xf numFmtId="168" fontId="0" fillId="0" borderId="28" xfId="67" applyNumberFormat="1" applyFont="1" applyFill="1" applyBorder="1" applyAlignment="1">
      <alignment horizontal="center" vertical="center" wrapText="1"/>
    </xf>
    <xf numFmtId="168" fontId="0" fillId="0" borderId="11" xfId="67" applyNumberFormat="1" applyFont="1" applyFill="1" applyBorder="1" applyAlignment="1">
      <alignment vertical="center" wrapText="1"/>
    </xf>
    <xf numFmtId="168" fontId="0" fillId="0" borderId="10" xfId="67" applyNumberFormat="1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10" xfId="67" applyNumberFormat="1" applyFont="1" applyFill="1" applyBorder="1" applyAlignment="1">
      <alignment horizontal="right" vertical="center" wrapText="1"/>
    </xf>
    <xf numFmtId="168" fontId="0" fillId="0" borderId="10" xfId="67" applyNumberFormat="1" applyFont="1" applyFill="1" applyBorder="1" applyAlignment="1">
      <alignment/>
    </xf>
    <xf numFmtId="168" fontId="0" fillId="0" borderId="10" xfId="67" applyNumberFormat="1" applyFont="1" applyBorder="1" applyAlignment="1">
      <alignment vertical="center"/>
    </xf>
    <xf numFmtId="168" fontId="7" fillId="0" borderId="10" xfId="67" applyNumberFormat="1" applyFont="1" applyFill="1" applyBorder="1" applyAlignment="1">
      <alignment/>
    </xf>
    <xf numFmtId="168" fontId="0" fillId="35" borderId="10" xfId="67" applyNumberFormat="1" applyFont="1" applyFill="1" applyBorder="1" applyAlignment="1">
      <alignment horizontal="right" vertical="center" wrapText="1"/>
    </xf>
    <xf numFmtId="168" fontId="7" fillId="33" borderId="10" xfId="67" applyNumberFormat="1" applyFont="1" applyFill="1" applyBorder="1" applyAlignment="1">
      <alignment horizontal="right" wrapText="1"/>
    </xf>
    <xf numFmtId="168" fontId="0" fillId="0" borderId="0" xfId="67" applyNumberFormat="1" applyFont="1" applyAlignment="1">
      <alignment/>
    </xf>
    <xf numFmtId="168" fontId="7" fillId="38" borderId="29" xfId="67" applyNumberFormat="1" applyFont="1" applyFill="1" applyBorder="1" applyAlignment="1">
      <alignment/>
    </xf>
    <xf numFmtId="168" fontId="7" fillId="38" borderId="30" xfId="67" applyNumberFormat="1" applyFont="1" applyFill="1" applyBorder="1" applyAlignment="1">
      <alignment/>
    </xf>
    <xf numFmtId="168" fontId="7" fillId="38" borderId="31" xfId="67" applyNumberFormat="1" applyFont="1" applyFill="1" applyBorder="1" applyAlignment="1">
      <alignment/>
    </xf>
    <xf numFmtId="168" fontId="7" fillId="0" borderId="0" xfId="67" applyNumberFormat="1" applyFont="1" applyAlignment="1">
      <alignment/>
    </xf>
    <xf numFmtId="168" fontId="7" fillId="38" borderId="19" xfId="67" applyNumberFormat="1" applyFont="1" applyFill="1" applyBorder="1" applyAlignment="1">
      <alignment/>
    </xf>
    <xf numFmtId="178" fontId="0" fillId="37" borderId="17" xfId="53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wrapText="1"/>
    </xf>
    <xf numFmtId="0" fontId="0" fillId="0" borderId="10" xfId="67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44" fontId="59" fillId="36" borderId="15" xfId="0" applyNumberFormat="1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  <xf numFmtId="168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168" fontId="60" fillId="35" borderId="10" xfId="0" applyNumberFormat="1" applyFont="1" applyFill="1" applyBorder="1" applyAlignment="1">
      <alignment horizontal="center" vertical="center" wrapText="1"/>
    </xf>
    <xf numFmtId="44" fontId="0" fillId="35" borderId="10" xfId="76" applyFont="1" applyFill="1" applyBorder="1" applyAlignment="1">
      <alignment horizontal="center" vertical="center" wrapText="1"/>
    </xf>
    <xf numFmtId="168" fontId="0" fillId="35" borderId="10" xfId="0" applyNumberFormat="1" applyFont="1" applyFill="1" applyBorder="1" applyAlignment="1">
      <alignment horizontal="right" vertical="center" wrapText="1"/>
    </xf>
    <xf numFmtId="168" fontId="0" fillId="35" borderId="10" xfId="0" applyNumberFormat="1" applyFont="1" applyFill="1" applyBorder="1" applyAlignment="1">
      <alignment horizontal="right" vertical="center"/>
    </xf>
    <xf numFmtId="0" fontId="0" fillId="0" borderId="0" xfId="55">
      <alignment/>
      <protection/>
    </xf>
    <xf numFmtId="0" fontId="12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7" fillId="39" borderId="32" xfId="55" applyFont="1" applyFill="1" applyBorder="1" applyAlignment="1">
      <alignment horizontal="center" vertical="center"/>
      <protection/>
    </xf>
    <xf numFmtId="0" fontId="7" fillId="39" borderId="33" xfId="55" applyFont="1" applyFill="1" applyBorder="1" applyAlignment="1">
      <alignment horizontal="center" vertical="center" wrapText="1"/>
      <protection/>
    </xf>
    <xf numFmtId="44" fontId="7" fillId="39" borderId="33" xfId="55" applyNumberFormat="1" applyFont="1" applyFill="1" applyBorder="1" applyAlignment="1">
      <alignment horizontal="center" vertical="center" wrapText="1"/>
      <protection/>
    </xf>
    <xf numFmtId="0" fontId="0" fillId="35" borderId="10" xfId="55" applyFont="1" applyFill="1" applyBorder="1" applyAlignment="1">
      <alignment horizontal="center" vertical="center" wrapText="1"/>
      <protection/>
    </xf>
    <xf numFmtId="168" fontId="0" fillId="35" borderId="33" xfId="55" applyNumberFormat="1" applyFont="1" applyFill="1" applyBorder="1" applyAlignment="1">
      <alignment horizontal="right" vertical="center" wrapText="1"/>
      <protection/>
    </xf>
    <xf numFmtId="44" fontId="0" fillId="35" borderId="33" xfId="55" applyNumberFormat="1" applyFont="1" applyFill="1" applyBorder="1" applyAlignment="1">
      <alignment vertical="center" wrapText="1"/>
      <protection/>
    </xf>
    <xf numFmtId="168" fontId="0" fillId="35" borderId="10" xfId="55" applyNumberFormat="1" applyFont="1" applyFill="1" applyBorder="1" applyAlignment="1">
      <alignment horizontal="right" vertical="center" wrapText="1"/>
      <protection/>
    </xf>
    <xf numFmtId="44" fontId="0" fillId="35" borderId="10" xfId="55" applyNumberFormat="1" applyFont="1" applyFill="1" applyBorder="1" applyAlignment="1">
      <alignment vertical="center" wrapText="1"/>
      <protection/>
    </xf>
    <xf numFmtId="168" fontId="7" fillId="33" borderId="24" xfId="55" applyNumberFormat="1" applyFont="1" applyFill="1" applyBorder="1" applyAlignment="1">
      <alignment horizontal="right" wrapText="1"/>
      <protection/>
    </xf>
    <xf numFmtId="44" fontId="7" fillId="33" borderId="24" xfId="55" applyNumberFormat="1" applyFont="1" applyFill="1" applyBorder="1" applyAlignment="1">
      <alignment wrapText="1"/>
      <protection/>
    </xf>
    <xf numFmtId="0" fontId="0" fillId="0" borderId="11" xfId="55" applyFont="1" applyBorder="1" applyAlignment="1">
      <alignment horizontal="center" wrapText="1"/>
      <protection/>
    </xf>
    <xf numFmtId="168" fontId="0" fillId="35" borderId="11" xfId="55" applyNumberFormat="1" applyFont="1" applyFill="1" applyBorder="1" applyAlignment="1">
      <alignment horizontal="right" wrapText="1"/>
      <protection/>
    </xf>
    <xf numFmtId="44" fontId="0" fillId="35" borderId="11" xfId="55" applyNumberFormat="1" applyFont="1" applyFill="1" applyBorder="1" applyAlignment="1">
      <alignment wrapText="1"/>
      <protection/>
    </xf>
    <xf numFmtId="0" fontId="0" fillId="0" borderId="10" xfId="55" applyFont="1" applyBorder="1" applyAlignment="1">
      <alignment horizontal="center" wrapText="1"/>
      <protection/>
    </xf>
    <xf numFmtId="168" fontId="0" fillId="35" borderId="10" xfId="55" applyNumberFormat="1" applyFont="1" applyFill="1" applyBorder="1" applyAlignment="1">
      <alignment horizontal="right" wrapText="1"/>
      <protection/>
    </xf>
    <xf numFmtId="44" fontId="0" fillId="35" borderId="10" xfId="55" applyNumberFormat="1" applyFont="1" applyFill="1" applyBorder="1" applyAlignment="1">
      <alignment wrapText="1"/>
      <protection/>
    </xf>
    <xf numFmtId="0" fontId="0" fillId="35" borderId="11" xfId="55" applyFont="1" applyFill="1" applyBorder="1" applyAlignment="1">
      <alignment horizontal="center" wrapText="1"/>
      <protection/>
    </xf>
    <xf numFmtId="168" fontId="7" fillId="33" borderId="16" xfId="55" applyNumberFormat="1" applyFont="1" applyFill="1" applyBorder="1" applyAlignment="1">
      <alignment/>
      <protection/>
    </xf>
    <xf numFmtId="44" fontId="7" fillId="33" borderId="16" xfId="55" applyNumberFormat="1" applyFont="1" applyFill="1" applyBorder="1" applyAlignment="1">
      <alignment/>
      <protection/>
    </xf>
    <xf numFmtId="168" fontId="12" fillId="36" borderId="26" xfId="55" applyNumberFormat="1" applyFont="1" applyFill="1" applyBorder="1">
      <alignment/>
      <protection/>
    </xf>
    <xf numFmtId="0" fontId="0" fillId="0" borderId="0" xfId="55" applyNumberFormat="1">
      <alignment/>
      <protection/>
    </xf>
    <xf numFmtId="0" fontId="7" fillId="39" borderId="34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1" xfId="55" applyNumberFormat="1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 vertical="center" wrapText="1"/>
    </xf>
    <xf numFmtId="168" fontId="60" fillId="0" borderId="0" xfId="0" applyNumberFormat="1" applyFont="1" applyFill="1" applyAlignment="1">
      <alignment horizontal="center" vertical="center"/>
    </xf>
    <xf numFmtId="168" fontId="7" fillId="35" borderId="10" xfId="7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57" fillId="35" borderId="11" xfId="0" applyFont="1" applyFill="1" applyBorder="1" applyAlignment="1">
      <alignment horizontal="center" vertical="center" wrapText="1"/>
    </xf>
    <xf numFmtId="168" fontId="60" fillId="0" borderId="18" xfId="0" applyNumberFormat="1" applyFont="1" applyFill="1" applyBorder="1" applyAlignment="1">
      <alignment horizontal="right" vertical="center" wrapText="1"/>
    </xf>
    <xf numFmtId="168" fontId="59" fillId="36" borderId="10" xfId="67" applyNumberFormat="1" applyFont="1" applyFill="1" applyBorder="1" applyAlignment="1">
      <alignment horizontal="right" vertical="center"/>
    </xf>
    <xf numFmtId="168" fontId="7" fillId="36" borderId="10" xfId="67" applyNumberFormat="1" applyFont="1" applyFill="1" applyBorder="1" applyAlignment="1">
      <alignment horizontal="right" vertical="center"/>
    </xf>
    <xf numFmtId="168" fontId="7" fillId="0" borderId="10" xfId="67" applyNumberFormat="1" applyFont="1" applyFill="1" applyBorder="1" applyAlignment="1">
      <alignment horizontal="right" vertical="center"/>
    </xf>
    <xf numFmtId="168" fontId="7" fillId="36" borderId="19" xfId="67" applyNumberFormat="1" applyFont="1" applyFill="1" applyBorder="1" applyAlignment="1">
      <alignment horizontal="right" vertical="center"/>
    </xf>
    <xf numFmtId="8" fontId="0" fillId="35" borderId="10" xfId="67" applyNumberFormat="1" applyFont="1" applyFill="1" applyBorder="1" applyAlignment="1">
      <alignment vertical="center"/>
    </xf>
    <xf numFmtId="4" fontId="64" fillId="35" borderId="11" xfId="0" applyNumberFormat="1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0" fillId="35" borderId="16" xfId="55" applyNumberFormat="1" applyFont="1" applyFill="1" applyBorder="1" applyAlignment="1">
      <alignment horizontal="center" vertical="center"/>
      <protection/>
    </xf>
    <xf numFmtId="0" fontId="57" fillId="35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vertical="center" wrapText="1"/>
    </xf>
    <xf numFmtId="168" fontId="60" fillId="0" borderId="10" xfId="0" applyNumberFormat="1" applyFont="1" applyFill="1" applyBorder="1" applyAlignment="1">
      <alignment horizontal="right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35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35" borderId="16" xfId="55" applyFont="1" applyFill="1" applyBorder="1" applyAlignment="1">
      <alignment horizontal="center" vertical="center" wrapText="1"/>
      <protection/>
    </xf>
    <xf numFmtId="168" fontId="0" fillId="35" borderId="16" xfId="55" applyNumberFormat="1" applyFont="1" applyFill="1" applyBorder="1" applyAlignment="1">
      <alignment horizontal="right" vertical="center" wrapText="1"/>
      <protection/>
    </xf>
    <xf numFmtId="44" fontId="0" fillId="35" borderId="16" xfId="55" applyNumberFormat="1" applyFont="1" applyFill="1" applyBorder="1" applyAlignment="1">
      <alignment vertical="center" wrapText="1"/>
      <protection/>
    </xf>
    <xf numFmtId="0" fontId="57" fillId="35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68" fontId="59" fillId="36" borderId="15" xfId="67" applyNumberFormat="1" applyFont="1" applyFill="1" applyBorder="1" applyAlignment="1">
      <alignment horizontal="center" vertical="center"/>
    </xf>
    <xf numFmtId="44" fontId="7" fillId="36" borderId="15" xfId="67" applyFont="1" applyFill="1" applyBorder="1" applyAlignment="1">
      <alignment horizontal="center" vertical="center"/>
    </xf>
    <xf numFmtId="168" fontId="7" fillId="36" borderId="15" xfId="67" applyNumberFormat="1" applyFont="1" applyFill="1" applyBorder="1" applyAlignment="1">
      <alignment horizontal="center" vertical="center"/>
    </xf>
    <xf numFmtId="44" fontId="7" fillId="0" borderId="15" xfId="67" applyFont="1" applyFill="1" applyBorder="1" applyAlignment="1">
      <alignment horizontal="center" vertical="center"/>
    </xf>
    <xf numFmtId="168" fontId="7" fillId="36" borderId="0" xfId="67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" fontId="0" fillId="0" borderId="16" xfId="0" applyNumberFormat="1" applyFill="1" applyBorder="1" applyAlignment="1">
      <alignment vertical="center"/>
    </xf>
    <xf numFmtId="8" fontId="7" fillId="36" borderId="10" xfId="67" applyNumberFormat="1" applyFont="1" applyFill="1" applyBorder="1" applyAlignment="1">
      <alignment horizontal="center" vertical="center" wrapText="1"/>
    </xf>
    <xf numFmtId="0" fontId="0" fillId="35" borderId="10" xfId="53" applyNumberFormat="1" applyFont="1" applyFill="1" applyBorder="1" applyAlignment="1">
      <alignment horizontal="left" vertical="center" wrapText="1"/>
      <protection/>
    </xf>
    <xf numFmtId="0" fontId="57" fillId="35" borderId="11" xfId="0" applyFont="1" applyFill="1" applyBorder="1" applyAlignment="1">
      <alignment horizontal="center" vertical="center" wrapText="1"/>
    </xf>
    <xf numFmtId="168" fontId="60" fillId="35" borderId="18" xfId="0" applyNumberFormat="1" applyFont="1" applyFill="1" applyBorder="1" applyAlignment="1">
      <alignment horizontal="right" vertical="center" wrapText="1"/>
    </xf>
    <xf numFmtId="168" fontId="60" fillId="35" borderId="18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8" fontId="0" fillId="35" borderId="18" xfId="0" applyNumberFormat="1" applyFont="1" applyFill="1" applyBorder="1" applyAlignment="1">
      <alignment horizontal="center" vertical="center" wrapText="1"/>
    </xf>
    <xf numFmtId="168" fontId="7" fillId="38" borderId="10" xfId="79" applyNumberFormat="1" applyFont="1" applyFill="1" applyBorder="1" applyAlignment="1">
      <alignment horizontal="center" vertical="center"/>
    </xf>
    <xf numFmtId="168" fontId="7" fillId="38" borderId="10" xfId="80" applyNumberFormat="1" applyFont="1" applyFill="1" applyBorder="1" applyAlignment="1">
      <alignment horizontal="center" vertical="center"/>
    </xf>
    <xf numFmtId="168" fontId="59" fillId="38" borderId="10" xfId="0" applyNumberFormat="1" applyFont="1" applyFill="1" applyBorder="1" applyAlignment="1">
      <alignment horizontal="center" vertical="center" wrapText="1"/>
    </xf>
    <xf numFmtId="168" fontId="7" fillId="38" borderId="10" xfId="76" applyNumberFormat="1" applyFont="1" applyFill="1" applyBorder="1" applyAlignment="1">
      <alignment horizontal="center" vertical="center" wrapText="1"/>
    </xf>
    <xf numFmtId="168" fontId="7" fillId="38" borderId="10" xfId="0" applyNumberFormat="1" applyFont="1" applyFill="1" applyBorder="1" applyAlignment="1">
      <alignment horizontal="center" vertical="center" wrapText="1"/>
    </xf>
    <xf numFmtId="168" fontId="7" fillId="38" borderId="10" xfId="0" applyNumberFormat="1" applyFont="1" applyFill="1" applyBorder="1" applyAlignment="1">
      <alignment horizontal="center" vertical="center"/>
    </xf>
    <xf numFmtId="168" fontId="7" fillId="35" borderId="10" xfId="76" applyNumberFormat="1" applyFont="1" applyFill="1" applyBorder="1" applyAlignment="1">
      <alignment horizontal="center" vertical="center" wrapText="1"/>
    </xf>
    <xf numFmtId="168" fontId="60" fillId="0" borderId="16" xfId="0" applyNumberFormat="1" applyFont="1" applyFill="1" applyBorder="1" applyAlignment="1">
      <alignment horizontal="center" vertical="center" wrapText="1"/>
    </xf>
    <xf numFmtId="168" fontId="60" fillId="0" borderId="11" xfId="0" applyNumberFormat="1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4" fontId="7" fillId="40" borderId="14" xfId="67" applyFont="1" applyFill="1" applyBorder="1" applyAlignment="1">
      <alignment horizontal="left" vertical="center" wrapText="1"/>
    </xf>
    <xf numFmtId="44" fontId="7" fillId="40" borderId="15" xfId="67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9" fillId="32" borderId="18" xfId="0" applyFont="1" applyFill="1" applyBorder="1" applyAlignment="1">
      <alignment horizontal="left" vertical="center" wrapText="1"/>
    </xf>
    <xf numFmtId="0" fontId="59" fillId="32" borderId="38" xfId="0" applyFont="1" applyFill="1" applyBorder="1" applyAlignment="1">
      <alignment horizontal="left" vertical="center" wrapText="1"/>
    </xf>
    <xf numFmtId="0" fontId="59" fillId="32" borderId="39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68" fontId="59" fillId="33" borderId="10" xfId="67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61" fillId="0" borderId="38" xfId="0" applyFont="1" applyFill="1" applyBorder="1" applyAlignment="1">
      <alignment horizontal="center" vertical="center" wrapText="1"/>
    </xf>
    <xf numFmtId="44" fontId="0" fillId="0" borderId="16" xfId="69" applyFont="1" applyBorder="1" applyAlignment="1">
      <alignment horizontal="center" vertical="center" wrapText="1"/>
    </xf>
    <xf numFmtId="44" fontId="0" fillId="0" borderId="27" xfId="69" applyFont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left" vertical="center" wrapText="1"/>
    </xf>
    <xf numFmtId="0" fontId="7" fillId="36" borderId="14" xfId="53" applyNumberFormat="1" applyFont="1" applyFill="1" applyBorder="1" applyAlignment="1">
      <alignment horizontal="center" vertical="center" wrapText="1"/>
      <protection/>
    </xf>
    <xf numFmtId="0" fontId="7" fillId="36" borderId="15" xfId="53" applyNumberFormat="1" applyFont="1" applyFill="1" applyBorder="1" applyAlignment="1">
      <alignment horizontal="center" vertical="center" wrapText="1"/>
      <protection/>
    </xf>
    <xf numFmtId="0" fontId="7" fillId="36" borderId="28" xfId="53" applyNumberFormat="1" applyFont="1" applyFill="1" applyBorder="1" applyAlignment="1">
      <alignment horizontal="center" vertical="center" wrapText="1"/>
      <protection/>
    </xf>
    <xf numFmtId="0" fontId="59" fillId="0" borderId="41" xfId="0" applyFont="1" applyFill="1" applyBorder="1" applyAlignment="1">
      <alignment horizontal="left" vertical="center"/>
    </xf>
    <xf numFmtId="0" fontId="59" fillId="0" borderId="35" xfId="0" applyFont="1" applyFill="1" applyBorder="1" applyAlignment="1">
      <alignment horizontal="left" vertical="center"/>
    </xf>
    <xf numFmtId="0" fontId="59" fillId="0" borderId="42" xfId="0" applyFont="1" applyFill="1" applyBorder="1" applyAlignment="1">
      <alignment horizontal="left" vertical="center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left" vertical="center" wrapText="1"/>
    </xf>
    <xf numFmtId="0" fontId="59" fillId="32" borderId="15" xfId="0" applyFont="1" applyFill="1" applyBorder="1" applyAlignment="1">
      <alignment horizontal="left" vertical="center" wrapText="1"/>
    </xf>
    <xf numFmtId="0" fontId="59" fillId="32" borderId="28" xfId="0" applyFont="1" applyFill="1" applyBorder="1" applyAlignment="1">
      <alignment horizontal="left" vertical="center" wrapText="1"/>
    </xf>
    <xf numFmtId="168" fontId="59" fillId="36" borderId="10" xfId="0" applyNumberFormat="1" applyFont="1" applyFill="1" applyBorder="1" applyAlignment="1">
      <alignment horizontal="center" vertical="center" wrapText="1"/>
    </xf>
    <xf numFmtId="14" fontId="59" fillId="36" borderId="10" xfId="0" applyNumberFormat="1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40" borderId="14" xfId="0" applyFont="1" applyFill="1" applyBorder="1" applyAlignment="1">
      <alignment horizontal="left" vertical="center"/>
    </xf>
    <xf numFmtId="0" fontId="59" fillId="40" borderId="15" xfId="0" applyFont="1" applyFill="1" applyBorder="1" applyAlignment="1">
      <alignment horizontal="left" vertical="center"/>
    </xf>
    <xf numFmtId="0" fontId="59" fillId="40" borderId="28" xfId="0" applyFont="1" applyFill="1" applyBorder="1" applyAlignment="1">
      <alignment horizontal="left" vertical="center"/>
    </xf>
    <xf numFmtId="0" fontId="7" fillId="40" borderId="10" xfId="0" applyFont="1" applyFill="1" applyBorder="1" applyAlignment="1">
      <alignment horizontal="left"/>
    </xf>
    <xf numFmtId="0" fontId="12" fillId="36" borderId="25" xfId="55" applyFont="1" applyFill="1" applyBorder="1" applyAlignment="1">
      <alignment wrapText="1"/>
      <protection/>
    </xf>
    <xf numFmtId="0" fontId="12" fillId="36" borderId="26" xfId="55" applyFont="1" applyFill="1" applyBorder="1" applyAlignment="1">
      <alignment wrapText="1"/>
      <protection/>
    </xf>
    <xf numFmtId="0" fontId="12" fillId="0" borderId="0" xfId="55" applyFont="1" applyAlignment="1">
      <alignment horizontal="center" wrapText="1"/>
      <protection/>
    </xf>
    <xf numFmtId="0" fontId="7" fillId="41" borderId="32" xfId="55" applyFont="1" applyFill="1" applyBorder="1" applyAlignment="1">
      <alignment horizontal="center" vertical="center" wrapText="1"/>
      <protection/>
    </xf>
    <xf numFmtId="0" fontId="7" fillId="41" borderId="43" xfId="55" applyFont="1" applyFill="1" applyBorder="1" applyAlignment="1">
      <alignment horizontal="center" vertical="center" wrapText="1"/>
      <protection/>
    </xf>
    <xf numFmtId="0" fontId="7" fillId="41" borderId="44" xfId="55" applyFont="1" applyFill="1" applyBorder="1" applyAlignment="1">
      <alignment horizontal="center" vertical="center" wrapText="1"/>
      <protection/>
    </xf>
    <xf numFmtId="14" fontId="7" fillId="33" borderId="24" xfId="55" applyNumberFormat="1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wrapText="1"/>
      <protection/>
    </xf>
    <xf numFmtId="0" fontId="7" fillId="41" borderId="45" xfId="55" applyFont="1" applyFill="1" applyBorder="1" applyAlignment="1">
      <alignment horizontal="center" vertical="center"/>
      <protection/>
    </xf>
    <xf numFmtId="0" fontId="7" fillId="41" borderId="21" xfId="55" applyFont="1" applyFill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7" fillId="41" borderId="43" xfId="55" applyFont="1" applyFill="1" applyBorder="1" applyAlignment="1">
      <alignment horizontal="center" vertical="center"/>
      <protection/>
    </xf>
    <xf numFmtId="0" fontId="7" fillId="41" borderId="44" xfId="55" applyFont="1" applyFill="1" applyBorder="1" applyAlignment="1">
      <alignment horizontal="center" vertical="center"/>
      <protection/>
    </xf>
    <xf numFmtId="0" fontId="7" fillId="33" borderId="46" xfId="55" applyFont="1" applyFill="1" applyBorder="1" applyAlignment="1">
      <alignment horizontal="center" wrapText="1"/>
      <protection/>
    </xf>
    <xf numFmtId="0" fontId="0" fillId="33" borderId="47" xfId="55" applyFont="1" applyFill="1" applyBorder="1" applyAlignment="1">
      <alignment horizontal="center" wrapText="1"/>
      <protection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 5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2 2" xfId="71"/>
    <cellStyle name="Walutowy 2 3" xfId="72"/>
    <cellStyle name="Walutowy 2 3 2" xfId="73"/>
    <cellStyle name="Walutowy 2 4" xfId="74"/>
    <cellStyle name="Walutowy 2 5" xfId="75"/>
    <cellStyle name="Walutowy 3" xfId="76"/>
    <cellStyle name="Walutowy 3 2" xfId="77"/>
    <cellStyle name="Walutowy 3 3" xfId="78"/>
    <cellStyle name="Walutowy 4" xfId="79"/>
    <cellStyle name="Walutowy 4 2" xfId="80"/>
    <cellStyle name="Walutowy 5" xfId="81"/>
    <cellStyle name="Walutowy 6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70" zoomScaleSheetLayoutView="70" zoomScalePageLayoutView="0" workbookViewId="0" topLeftCell="A1">
      <selection activeCell="H32" sqref="H32"/>
    </sheetView>
  </sheetViews>
  <sheetFormatPr defaultColWidth="9.140625" defaultRowHeight="12.75"/>
  <cols>
    <col min="1" max="1" width="5.421875" style="2" customWidth="1"/>
    <col min="2" max="2" width="43.8515625" style="2" customWidth="1"/>
    <col min="3" max="3" width="50.140625" style="2" customWidth="1"/>
    <col min="4" max="4" width="14.57421875" style="2" customWidth="1"/>
    <col min="5" max="6" width="12.7109375" style="1" customWidth="1"/>
    <col min="7" max="7" width="39.57421875" style="1" customWidth="1"/>
    <col min="8" max="8" width="15.7109375" style="2" customWidth="1"/>
    <col min="9" max="9" width="17.140625" style="1" customWidth="1"/>
    <col min="10" max="10" width="15.7109375" style="2" customWidth="1"/>
    <col min="11" max="11" width="17.140625" style="1" customWidth="1"/>
    <col min="12" max="12" width="15.7109375" style="2" customWidth="1"/>
    <col min="13" max="13" width="17.140625" style="1" customWidth="1"/>
    <col min="14" max="16384" width="9.140625" style="2" customWidth="1"/>
  </cols>
  <sheetData>
    <row r="1" spans="1:13" s="9" customFormat="1" ht="12.75">
      <c r="A1" s="52" t="s">
        <v>35</v>
      </c>
      <c r="E1" s="10"/>
      <c r="F1" s="10"/>
      <c r="G1" s="10"/>
      <c r="H1" s="11"/>
      <c r="I1" s="10"/>
      <c r="J1" s="11"/>
      <c r="K1" s="10"/>
      <c r="L1" s="11"/>
      <c r="M1" s="10"/>
    </row>
    <row r="2" spans="5:13" s="9" customFormat="1" ht="12.75">
      <c r="E2" s="10"/>
      <c r="F2" s="10"/>
      <c r="G2" s="10"/>
      <c r="I2" s="10"/>
      <c r="K2" s="10"/>
      <c r="M2" s="10"/>
    </row>
    <row r="3" spans="2:13" s="9" customFormat="1" ht="12.75">
      <c r="B3" s="156" t="s">
        <v>126</v>
      </c>
      <c r="E3" s="10"/>
      <c r="F3" s="10"/>
      <c r="G3" s="10"/>
      <c r="I3" s="10"/>
      <c r="K3" s="10"/>
      <c r="M3" s="10"/>
    </row>
    <row r="4" spans="2:13" s="9" customFormat="1" ht="12.75">
      <c r="B4" s="156" t="s">
        <v>127</v>
      </c>
      <c r="C4" s="9" t="s">
        <v>128</v>
      </c>
      <c r="E4" s="10"/>
      <c r="F4" s="10"/>
      <c r="G4" s="10"/>
      <c r="I4" s="10"/>
      <c r="K4" s="10"/>
      <c r="M4" s="10"/>
    </row>
    <row r="5" spans="2:13" s="9" customFormat="1" ht="12.75">
      <c r="B5" s="156" t="s">
        <v>4</v>
      </c>
      <c r="C5" s="156">
        <v>330920742</v>
      </c>
      <c r="E5" s="10"/>
      <c r="F5" s="10"/>
      <c r="G5" s="10"/>
      <c r="I5" s="10"/>
      <c r="K5" s="10"/>
      <c r="M5" s="10"/>
    </row>
    <row r="6" spans="2:13" s="9" customFormat="1" ht="12.75">
      <c r="B6" s="156" t="s">
        <v>3</v>
      </c>
      <c r="C6" s="156">
        <v>6740006008</v>
      </c>
      <c r="E6" s="10"/>
      <c r="F6" s="10"/>
      <c r="G6" s="10"/>
      <c r="I6" s="10"/>
      <c r="K6" s="10"/>
      <c r="M6" s="10"/>
    </row>
    <row r="7" spans="2:13" s="9" customFormat="1" ht="12.75">
      <c r="B7" s="9" t="s">
        <v>50</v>
      </c>
      <c r="C7" s="156" t="s">
        <v>125</v>
      </c>
      <c r="E7" s="10"/>
      <c r="F7" s="10"/>
      <c r="G7" s="10"/>
      <c r="I7" s="10"/>
      <c r="K7" s="10"/>
      <c r="M7" s="10"/>
    </row>
    <row r="8" spans="5:13" s="9" customFormat="1" ht="12.75">
      <c r="E8" s="10"/>
      <c r="F8" s="10"/>
      <c r="G8" s="10"/>
      <c r="I8" s="10"/>
      <c r="K8" s="10"/>
      <c r="M8" s="10"/>
    </row>
    <row r="9" spans="5:13" s="9" customFormat="1" ht="12.75">
      <c r="E9" s="10"/>
      <c r="F9" s="10"/>
      <c r="G9" s="10"/>
      <c r="I9" s="10"/>
      <c r="K9" s="10"/>
      <c r="M9" s="10"/>
    </row>
    <row r="10" spans="1:13" s="9" customFormat="1" ht="38.25">
      <c r="A10" s="53" t="s">
        <v>1</v>
      </c>
      <c r="B10" s="53" t="s">
        <v>2</v>
      </c>
      <c r="C10" s="53" t="s">
        <v>74</v>
      </c>
      <c r="D10" s="53" t="s">
        <v>3</v>
      </c>
      <c r="E10" s="53" t="s">
        <v>4</v>
      </c>
      <c r="F10" s="54" t="s">
        <v>50</v>
      </c>
      <c r="G10" s="55" t="s">
        <v>51</v>
      </c>
      <c r="H10" s="56" t="s">
        <v>5</v>
      </c>
      <c r="I10" s="56" t="s">
        <v>17</v>
      </c>
      <c r="J10" s="159" t="s">
        <v>134</v>
      </c>
      <c r="K10" s="159" t="s">
        <v>135</v>
      </c>
      <c r="L10" s="159" t="s">
        <v>137</v>
      </c>
      <c r="M10" s="159" t="s">
        <v>136</v>
      </c>
    </row>
    <row r="11" spans="1:13" s="4" customFormat="1" ht="25.5">
      <c r="A11" s="45">
        <v>1</v>
      </c>
      <c r="B11" s="46" t="s">
        <v>68</v>
      </c>
      <c r="C11" s="46" t="s">
        <v>87</v>
      </c>
      <c r="D11" s="16"/>
      <c r="E11" s="47" t="s">
        <v>85</v>
      </c>
      <c r="F11" s="47" t="s">
        <v>86</v>
      </c>
      <c r="G11" s="47" t="s">
        <v>145</v>
      </c>
      <c r="H11" s="16">
        <v>98</v>
      </c>
      <c r="I11" s="16">
        <v>0</v>
      </c>
      <c r="J11" s="16" t="s">
        <v>77</v>
      </c>
      <c r="K11" s="16" t="s">
        <v>77</v>
      </c>
      <c r="L11" s="16" t="s">
        <v>77</v>
      </c>
      <c r="M11" s="16" t="s">
        <v>77</v>
      </c>
    </row>
    <row r="12" spans="1:13" s="18" customFormat="1" ht="51">
      <c r="A12" s="45">
        <v>2</v>
      </c>
      <c r="B12" s="19" t="s">
        <v>29</v>
      </c>
      <c r="C12" s="19" t="s">
        <v>88</v>
      </c>
      <c r="D12" s="16"/>
      <c r="E12" s="48" t="s">
        <v>75</v>
      </c>
      <c r="F12" s="49" t="s">
        <v>166</v>
      </c>
      <c r="G12" s="49" t="s">
        <v>133</v>
      </c>
      <c r="H12" s="16">
        <v>36</v>
      </c>
      <c r="I12" s="16">
        <v>0</v>
      </c>
      <c r="J12" s="16" t="s">
        <v>77</v>
      </c>
      <c r="K12" s="16" t="s">
        <v>77</v>
      </c>
      <c r="L12" s="16" t="s">
        <v>77</v>
      </c>
      <c r="M12" s="16" t="s">
        <v>77</v>
      </c>
    </row>
    <row r="13" spans="1:13" s="18" customFormat="1" ht="25.5" customHeight="1">
      <c r="A13" s="45">
        <v>3</v>
      </c>
      <c r="B13" s="19" t="s">
        <v>78</v>
      </c>
      <c r="C13" s="19" t="s">
        <v>89</v>
      </c>
      <c r="D13" s="16"/>
      <c r="E13" s="16">
        <v>368053244</v>
      </c>
      <c r="F13" s="48" t="s">
        <v>82</v>
      </c>
      <c r="G13" s="48" t="s">
        <v>142</v>
      </c>
      <c r="H13" s="16">
        <v>76</v>
      </c>
      <c r="I13" s="16">
        <v>524</v>
      </c>
      <c r="J13" s="16" t="s">
        <v>300</v>
      </c>
      <c r="K13" s="16" t="s">
        <v>77</v>
      </c>
      <c r="L13" s="16" t="s">
        <v>77</v>
      </c>
      <c r="M13" s="16" t="s">
        <v>77</v>
      </c>
    </row>
    <row r="14" spans="1:13" s="18" customFormat="1" ht="25.5" customHeight="1">
      <c r="A14" s="45">
        <v>4</v>
      </c>
      <c r="B14" s="50" t="s">
        <v>30</v>
      </c>
      <c r="C14" s="50" t="s">
        <v>90</v>
      </c>
      <c r="D14" s="16"/>
      <c r="E14" s="16">
        <v>330540726</v>
      </c>
      <c r="F14" s="16" t="s">
        <v>140</v>
      </c>
      <c r="G14" s="16" t="s">
        <v>141</v>
      </c>
      <c r="H14" s="16">
        <v>52</v>
      </c>
      <c r="I14" s="16">
        <v>306</v>
      </c>
      <c r="J14" s="16"/>
      <c r="K14" s="16"/>
      <c r="L14" s="16"/>
      <c r="M14" s="16"/>
    </row>
    <row r="15" spans="1:13" s="18" customFormat="1" ht="25.5" customHeight="1">
      <c r="A15" s="45">
        <v>5</v>
      </c>
      <c r="B15" s="19" t="s">
        <v>216</v>
      </c>
      <c r="C15" s="46" t="s">
        <v>98</v>
      </c>
      <c r="D15" s="16"/>
      <c r="E15" s="48" t="s">
        <v>97</v>
      </c>
      <c r="F15" s="48" t="s">
        <v>82</v>
      </c>
      <c r="G15" s="48" t="s">
        <v>142</v>
      </c>
      <c r="H15" s="16">
        <v>103</v>
      </c>
      <c r="I15" s="16">
        <v>596</v>
      </c>
      <c r="J15" s="16" t="s">
        <v>77</v>
      </c>
      <c r="K15" s="16" t="s">
        <v>77</v>
      </c>
      <c r="L15" s="16" t="s">
        <v>77</v>
      </c>
      <c r="M15" s="16" t="s">
        <v>77</v>
      </c>
    </row>
    <row r="16" spans="1:13" s="4" customFormat="1" ht="25.5" customHeight="1">
      <c r="A16" s="45">
        <v>6</v>
      </c>
      <c r="B16" s="19" t="s">
        <v>380</v>
      </c>
      <c r="C16" s="19" t="s">
        <v>91</v>
      </c>
      <c r="D16" s="51"/>
      <c r="E16" s="48" t="s">
        <v>83</v>
      </c>
      <c r="F16" s="48" t="s">
        <v>82</v>
      </c>
      <c r="G16" s="48" t="s">
        <v>142</v>
      </c>
      <c r="H16" s="16">
        <v>29</v>
      </c>
      <c r="I16" s="16">
        <v>169</v>
      </c>
      <c r="J16" s="16" t="s">
        <v>77</v>
      </c>
      <c r="K16" s="16" t="s">
        <v>77</v>
      </c>
      <c r="L16" s="16" t="s">
        <v>77</v>
      </c>
      <c r="M16" s="16" t="s">
        <v>77</v>
      </c>
    </row>
    <row r="17" spans="1:13" s="4" customFormat="1" ht="25.5" customHeight="1">
      <c r="A17" s="45">
        <v>7</v>
      </c>
      <c r="B17" s="287" t="s">
        <v>32</v>
      </c>
      <c r="C17" s="19" t="s">
        <v>144</v>
      </c>
      <c r="D17" s="16"/>
      <c r="E17" s="48" t="s">
        <v>84</v>
      </c>
      <c r="F17" s="48" t="s">
        <v>82</v>
      </c>
      <c r="G17" s="48" t="s">
        <v>142</v>
      </c>
      <c r="H17" s="16">
        <v>31</v>
      </c>
      <c r="I17" s="16">
        <v>80</v>
      </c>
      <c r="J17" s="16" t="s">
        <v>77</v>
      </c>
      <c r="K17" s="16" t="s">
        <v>77</v>
      </c>
      <c r="L17" s="16" t="s">
        <v>77</v>
      </c>
      <c r="M17" s="16" t="s">
        <v>77</v>
      </c>
    </row>
    <row r="18" spans="1:13" s="4" customFormat="1" ht="216.75">
      <c r="A18" s="45">
        <v>8</v>
      </c>
      <c r="B18" s="287" t="s">
        <v>33</v>
      </c>
      <c r="C18" s="19" t="s">
        <v>92</v>
      </c>
      <c r="D18" s="16"/>
      <c r="E18" s="16">
        <v>330923605</v>
      </c>
      <c r="F18" s="16" t="s">
        <v>93</v>
      </c>
      <c r="G18" s="16" t="s">
        <v>147</v>
      </c>
      <c r="H18" s="16">
        <v>70</v>
      </c>
      <c r="I18" s="16">
        <v>0</v>
      </c>
      <c r="J18" s="16" t="s">
        <v>77</v>
      </c>
      <c r="K18" s="16" t="s">
        <v>77</v>
      </c>
      <c r="L18" s="16" t="s">
        <v>77</v>
      </c>
      <c r="M18" s="16" t="s">
        <v>77</v>
      </c>
    </row>
    <row r="19" spans="1:13" s="4" customFormat="1" ht="25.5" customHeight="1">
      <c r="A19" s="45">
        <v>9</v>
      </c>
      <c r="B19" s="287" t="s">
        <v>143</v>
      </c>
      <c r="C19" s="19" t="s">
        <v>159</v>
      </c>
      <c r="D19" s="16"/>
      <c r="E19" s="16">
        <v>331061353</v>
      </c>
      <c r="F19" s="48" t="s">
        <v>82</v>
      </c>
      <c r="G19" s="48" t="s">
        <v>142</v>
      </c>
      <c r="H19" s="16">
        <v>26</v>
      </c>
      <c r="I19" s="16">
        <v>113</v>
      </c>
      <c r="J19" s="16" t="s">
        <v>77</v>
      </c>
      <c r="K19" s="16" t="s">
        <v>77</v>
      </c>
      <c r="L19" s="16" t="s">
        <v>77</v>
      </c>
      <c r="M19" s="16" t="s">
        <v>77</v>
      </c>
    </row>
    <row r="23" ht="12.75">
      <c r="C23" s="156"/>
    </row>
    <row r="30" ht="12.75">
      <c r="C30" s="13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view="pageBreakPreview" zoomScale="70" zoomScaleSheetLayoutView="70" workbookViewId="0" topLeftCell="A1">
      <selection activeCell="D131" sqref="D131"/>
    </sheetView>
  </sheetViews>
  <sheetFormatPr defaultColWidth="9.140625" defaultRowHeight="12.75"/>
  <cols>
    <col min="1" max="1" width="4.28125" style="91" customWidth="1"/>
    <col min="2" max="2" width="28.7109375" style="103" customWidth="1"/>
    <col min="3" max="3" width="14.8515625" style="36" customWidth="1"/>
    <col min="4" max="5" width="16.421875" style="99" customWidth="1"/>
    <col min="6" max="6" width="16.421875" style="100" customWidth="1"/>
    <col min="7" max="7" width="16.7109375" style="36" customWidth="1"/>
    <col min="8" max="9" width="22.57421875" style="36" customWidth="1"/>
    <col min="10" max="10" width="33.57421875" style="101" customWidth="1"/>
    <col min="11" max="11" width="30.57421875" style="36" customWidth="1"/>
    <col min="12" max="13" width="15.140625" style="36" customWidth="1"/>
    <col min="14" max="14" width="34.57421875" style="36" customWidth="1"/>
    <col min="15" max="15" width="19.28125" style="36" customWidth="1"/>
    <col min="16" max="16" width="20.57421875" style="36" customWidth="1"/>
    <col min="17" max="18" width="11.57421875" style="36" customWidth="1"/>
    <col min="19" max="19" width="14.00390625" style="36" customWidth="1"/>
    <col min="20" max="20" width="11.421875" style="36" customWidth="1"/>
    <col min="21" max="21" width="12.7109375" style="36" customWidth="1"/>
    <col min="22" max="22" width="13.7109375" style="36" customWidth="1"/>
    <col min="23" max="26" width="14.28125" style="36" customWidth="1"/>
    <col min="27" max="16384" width="9.140625" style="2" customWidth="1"/>
  </cols>
  <sheetData>
    <row r="1" spans="1:26" s="9" customFormat="1" ht="12.75">
      <c r="A1" s="317" t="s">
        <v>36</v>
      </c>
      <c r="B1" s="318"/>
      <c r="C1" s="318"/>
      <c r="D1" s="318"/>
      <c r="E1" s="318"/>
      <c r="F1" s="318"/>
      <c r="G1" s="92"/>
      <c r="H1" s="93"/>
      <c r="I1" s="93"/>
      <c r="J1" s="94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s="9" customFormat="1" ht="12.75">
      <c r="A2" s="95"/>
      <c r="B2" s="96"/>
      <c r="C2" s="93"/>
      <c r="D2" s="97"/>
      <c r="E2" s="97"/>
      <c r="F2" s="98"/>
      <c r="G2" s="92"/>
      <c r="H2" s="93"/>
      <c r="I2" s="93"/>
      <c r="J2" s="94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2" customFormat="1" ht="46.5" customHeight="1">
      <c r="A3" s="315" t="s">
        <v>18</v>
      </c>
      <c r="B3" s="315" t="s">
        <v>19</v>
      </c>
      <c r="C3" s="315" t="s">
        <v>20</v>
      </c>
      <c r="D3" s="315" t="s">
        <v>21</v>
      </c>
      <c r="E3" s="319" t="s">
        <v>138</v>
      </c>
      <c r="F3" s="315" t="s">
        <v>22</v>
      </c>
      <c r="G3" s="315" t="s">
        <v>23</v>
      </c>
      <c r="H3" s="337" t="s">
        <v>1138</v>
      </c>
      <c r="I3" s="315" t="s">
        <v>158</v>
      </c>
      <c r="J3" s="315" t="s">
        <v>6</v>
      </c>
      <c r="K3" s="315" t="s">
        <v>7</v>
      </c>
      <c r="L3" s="315" t="s">
        <v>24</v>
      </c>
      <c r="M3" s="315"/>
      <c r="N3" s="315"/>
      <c r="O3" s="319" t="s">
        <v>139</v>
      </c>
      <c r="P3" s="315" t="s">
        <v>71</v>
      </c>
      <c r="Q3" s="315" t="s">
        <v>44</v>
      </c>
      <c r="R3" s="315"/>
      <c r="S3" s="315"/>
      <c r="T3" s="315"/>
      <c r="U3" s="315"/>
      <c r="V3" s="315"/>
      <c r="W3" s="315" t="s">
        <v>45</v>
      </c>
      <c r="X3" s="315" t="s">
        <v>46</v>
      </c>
      <c r="Y3" s="315" t="s">
        <v>47</v>
      </c>
      <c r="Z3" s="315" t="s">
        <v>48</v>
      </c>
    </row>
    <row r="4" spans="1:26" s="12" customFormat="1" ht="56.25" customHeight="1">
      <c r="A4" s="315"/>
      <c r="B4" s="315"/>
      <c r="C4" s="315"/>
      <c r="D4" s="315"/>
      <c r="E4" s="320"/>
      <c r="F4" s="315"/>
      <c r="G4" s="315"/>
      <c r="H4" s="337"/>
      <c r="I4" s="315"/>
      <c r="J4" s="315"/>
      <c r="K4" s="315"/>
      <c r="L4" s="159" t="s">
        <v>25</v>
      </c>
      <c r="M4" s="159" t="s">
        <v>26</v>
      </c>
      <c r="N4" s="159" t="s">
        <v>27</v>
      </c>
      <c r="O4" s="320"/>
      <c r="P4" s="315"/>
      <c r="Q4" s="159" t="s">
        <v>38</v>
      </c>
      <c r="R4" s="159" t="s">
        <v>39</v>
      </c>
      <c r="S4" s="159" t="s">
        <v>40</v>
      </c>
      <c r="T4" s="159" t="s">
        <v>41</v>
      </c>
      <c r="U4" s="159" t="s">
        <v>42</v>
      </c>
      <c r="V4" s="159" t="s">
        <v>43</v>
      </c>
      <c r="W4" s="315"/>
      <c r="X4" s="315"/>
      <c r="Y4" s="315"/>
      <c r="Z4" s="315"/>
    </row>
    <row r="5" spans="1:26" s="9" customFormat="1" ht="13.5" customHeight="1">
      <c r="A5" s="330" t="s">
        <v>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2"/>
    </row>
    <row r="6" spans="1:26" s="12" customFormat="1" ht="38.25">
      <c r="A6" s="139">
        <v>1</v>
      </c>
      <c r="B6" s="280" t="s">
        <v>418</v>
      </c>
      <c r="C6" s="163" t="s">
        <v>419</v>
      </c>
      <c r="D6" s="163" t="s">
        <v>169</v>
      </c>
      <c r="E6" s="254" t="s">
        <v>170</v>
      </c>
      <c r="F6" s="163" t="s">
        <v>169</v>
      </c>
      <c r="G6" s="163" t="s">
        <v>420</v>
      </c>
      <c r="H6" s="255">
        <v>8487000</v>
      </c>
      <c r="I6" s="104" t="s">
        <v>802</v>
      </c>
      <c r="J6" s="141" t="s">
        <v>514</v>
      </c>
      <c r="K6" s="163" t="s">
        <v>515</v>
      </c>
      <c r="L6" s="163" t="s">
        <v>516</v>
      </c>
      <c r="M6" s="163" t="s">
        <v>517</v>
      </c>
      <c r="N6" s="163" t="s">
        <v>518</v>
      </c>
      <c r="O6" s="163"/>
      <c r="P6" s="136"/>
      <c r="Q6" s="161" t="s">
        <v>314</v>
      </c>
      <c r="R6" s="161" t="s">
        <v>315</v>
      </c>
      <c r="S6" s="161" t="s">
        <v>315</v>
      </c>
      <c r="T6" s="161" t="s">
        <v>314</v>
      </c>
      <c r="U6" s="161" t="s">
        <v>315</v>
      </c>
      <c r="V6" s="160" t="s">
        <v>314</v>
      </c>
      <c r="W6" s="80">
        <v>2358</v>
      </c>
      <c r="X6" s="80">
        <v>3</v>
      </c>
      <c r="Y6" s="80" t="s">
        <v>169</v>
      </c>
      <c r="Z6" s="80" t="s">
        <v>170</v>
      </c>
    </row>
    <row r="7" spans="1:26" s="12" customFormat="1" ht="25.5">
      <c r="A7" s="140">
        <v>2</v>
      </c>
      <c r="B7" s="138" t="s">
        <v>421</v>
      </c>
      <c r="C7" s="161"/>
      <c r="D7" s="161" t="s">
        <v>169</v>
      </c>
      <c r="E7" s="254" t="s">
        <v>170</v>
      </c>
      <c r="F7" s="161" t="s">
        <v>170</v>
      </c>
      <c r="G7" s="161">
        <v>2001</v>
      </c>
      <c r="H7" s="255">
        <v>273000</v>
      </c>
      <c r="I7" s="104" t="s">
        <v>802</v>
      </c>
      <c r="J7" s="142" t="s">
        <v>519</v>
      </c>
      <c r="K7" s="161" t="s">
        <v>515</v>
      </c>
      <c r="L7" s="161" t="s">
        <v>516</v>
      </c>
      <c r="M7" s="161" t="s">
        <v>520</v>
      </c>
      <c r="N7" s="161" t="s">
        <v>390</v>
      </c>
      <c r="O7" s="161"/>
      <c r="P7" s="136"/>
      <c r="Q7" s="161" t="s">
        <v>314</v>
      </c>
      <c r="R7" s="161" t="s">
        <v>315</v>
      </c>
      <c r="S7" s="161" t="s">
        <v>315</v>
      </c>
      <c r="T7" s="161" t="s">
        <v>313</v>
      </c>
      <c r="U7" s="161" t="s">
        <v>313</v>
      </c>
      <c r="V7" s="160" t="s">
        <v>314</v>
      </c>
      <c r="W7" s="45">
        <v>99.12</v>
      </c>
      <c r="X7" s="45">
        <v>1</v>
      </c>
      <c r="Y7" s="45" t="s">
        <v>170</v>
      </c>
      <c r="Z7" s="45" t="s">
        <v>170</v>
      </c>
    </row>
    <row r="8" spans="1:26" s="12" customFormat="1" ht="25.5">
      <c r="A8" s="140">
        <v>3</v>
      </c>
      <c r="B8" s="138" t="s">
        <v>422</v>
      </c>
      <c r="C8" s="161" t="s">
        <v>423</v>
      </c>
      <c r="D8" s="161" t="s">
        <v>169</v>
      </c>
      <c r="E8" s="254" t="s">
        <v>170</v>
      </c>
      <c r="F8" s="161" t="s">
        <v>170</v>
      </c>
      <c r="G8" s="161" t="s">
        <v>424</v>
      </c>
      <c r="H8" s="255">
        <v>674000</v>
      </c>
      <c r="I8" s="104" t="s">
        <v>802</v>
      </c>
      <c r="J8" s="142" t="s">
        <v>519</v>
      </c>
      <c r="K8" s="161" t="s">
        <v>521</v>
      </c>
      <c r="L8" s="161" t="s">
        <v>522</v>
      </c>
      <c r="M8" s="161" t="s">
        <v>523</v>
      </c>
      <c r="N8" s="161" t="s">
        <v>524</v>
      </c>
      <c r="O8" s="161"/>
      <c r="P8" s="136"/>
      <c r="Q8" s="161" t="s">
        <v>314</v>
      </c>
      <c r="R8" s="161" t="s">
        <v>314</v>
      </c>
      <c r="S8" s="161" t="s">
        <v>314</v>
      </c>
      <c r="T8" s="161" t="s">
        <v>314</v>
      </c>
      <c r="U8" s="161" t="s">
        <v>314</v>
      </c>
      <c r="V8" s="160" t="s">
        <v>314</v>
      </c>
      <c r="W8" s="45">
        <v>166</v>
      </c>
      <c r="X8" s="45">
        <v>1</v>
      </c>
      <c r="Y8" s="45" t="s">
        <v>170</v>
      </c>
      <c r="Z8" s="45" t="s">
        <v>170</v>
      </c>
    </row>
    <row r="9" spans="1:26" s="12" customFormat="1" ht="63.75" customHeight="1">
      <c r="A9" s="306">
        <v>4</v>
      </c>
      <c r="B9" s="335" t="s">
        <v>425</v>
      </c>
      <c r="C9" s="161" t="s">
        <v>426</v>
      </c>
      <c r="D9" s="308" t="s">
        <v>169</v>
      </c>
      <c r="E9" s="306" t="s">
        <v>170</v>
      </c>
      <c r="F9" s="308" t="s">
        <v>169</v>
      </c>
      <c r="G9" s="308" t="s">
        <v>427</v>
      </c>
      <c r="H9" s="267">
        <v>1470000</v>
      </c>
      <c r="I9" s="216" t="s">
        <v>802</v>
      </c>
      <c r="J9" s="333" t="s">
        <v>525</v>
      </c>
      <c r="K9" s="308" t="s">
        <v>526</v>
      </c>
      <c r="L9" s="308" t="s">
        <v>516</v>
      </c>
      <c r="M9" s="308" t="s">
        <v>527</v>
      </c>
      <c r="N9" s="308" t="s">
        <v>528</v>
      </c>
      <c r="O9" s="161"/>
      <c r="P9" s="136"/>
      <c r="Q9" s="308" t="s">
        <v>315</v>
      </c>
      <c r="R9" s="308" t="s">
        <v>315</v>
      </c>
      <c r="S9" s="308" t="s">
        <v>315</v>
      </c>
      <c r="T9" s="308" t="s">
        <v>315</v>
      </c>
      <c r="U9" s="308" t="s">
        <v>315</v>
      </c>
      <c r="V9" s="308" t="s">
        <v>315</v>
      </c>
      <c r="W9" s="45" t="s">
        <v>625</v>
      </c>
      <c r="X9" s="328">
        <v>2</v>
      </c>
      <c r="Y9" s="328" t="s">
        <v>394</v>
      </c>
      <c r="Z9" s="328" t="s">
        <v>170</v>
      </c>
    </row>
    <row r="10" spans="1:26" s="12" customFormat="1" ht="63.75">
      <c r="A10" s="307"/>
      <c r="B10" s="336"/>
      <c r="C10" s="161" t="s">
        <v>428</v>
      </c>
      <c r="D10" s="309"/>
      <c r="E10" s="307"/>
      <c r="F10" s="309"/>
      <c r="G10" s="309"/>
      <c r="H10" s="267">
        <v>458000</v>
      </c>
      <c r="I10" s="216" t="s">
        <v>802</v>
      </c>
      <c r="J10" s="334"/>
      <c r="K10" s="309"/>
      <c r="L10" s="309"/>
      <c r="M10" s="309"/>
      <c r="N10" s="309"/>
      <c r="O10" s="161"/>
      <c r="P10" s="136"/>
      <c r="Q10" s="309"/>
      <c r="R10" s="309"/>
      <c r="S10" s="309"/>
      <c r="T10" s="309"/>
      <c r="U10" s="309"/>
      <c r="V10" s="309"/>
      <c r="W10" s="45" t="s">
        <v>626</v>
      </c>
      <c r="X10" s="329"/>
      <c r="Y10" s="329"/>
      <c r="Z10" s="329"/>
    </row>
    <row r="11" spans="1:26" s="12" customFormat="1" ht="38.25">
      <c r="A11" s="140">
        <v>5</v>
      </c>
      <c r="B11" s="138" t="s">
        <v>429</v>
      </c>
      <c r="C11" s="161" t="s">
        <v>430</v>
      </c>
      <c r="D11" s="161" t="s">
        <v>169</v>
      </c>
      <c r="E11" s="254" t="s">
        <v>170</v>
      </c>
      <c r="F11" s="161" t="s">
        <v>170</v>
      </c>
      <c r="G11" s="161">
        <v>2007</v>
      </c>
      <c r="H11" s="255">
        <v>500498.44</v>
      </c>
      <c r="I11" s="104" t="s">
        <v>803</v>
      </c>
      <c r="J11" s="142" t="s">
        <v>529</v>
      </c>
      <c r="K11" s="161" t="s">
        <v>530</v>
      </c>
      <c r="L11" s="161" t="s">
        <v>516</v>
      </c>
      <c r="M11" s="161"/>
      <c r="N11" s="161" t="s">
        <v>531</v>
      </c>
      <c r="O11" s="161"/>
      <c r="P11" s="136"/>
      <c r="Q11" s="161" t="s">
        <v>314</v>
      </c>
      <c r="R11" s="161" t="s">
        <v>314</v>
      </c>
      <c r="S11" s="161" t="s">
        <v>627</v>
      </c>
      <c r="T11" s="161" t="s">
        <v>314</v>
      </c>
      <c r="U11" s="161" t="s">
        <v>313</v>
      </c>
      <c r="V11" s="160" t="s">
        <v>313</v>
      </c>
      <c r="W11" s="45" t="s">
        <v>628</v>
      </c>
      <c r="X11" s="45">
        <v>1</v>
      </c>
      <c r="Y11" s="45" t="s">
        <v>170</v>
      </c>
      <c r="Z11" s="45" t="s">
        <v>170</v>
      </c>
    </row>
    <row r="12" spans="1:26" s="12" customFormat="1" ht="25.5">
      <c r="A12" s="140">
        <v>6</v>
      </c>
      <c r="B12" s="138" t="s">
        <v>431</v>
      </c>
      <c r="C12" s="161" t="s">
        <v>423</v>
      </c>
      <c r="D12" s="161" t="s">
        <v>169</v>
      </c>
      <c r="E12" s="254" t="s">
        <v>170</v>
      </c>
      <c r="F12" s="161" t="s">
        <v>170</v>
      </c>
      <c r="G12" s="161" t="s">
        <v>432</v>
      </c>
      <c r="H12" s="255">
        <v>214000</v>
      </c>
      <c r="I12" s="104" t="s">
        <v>802</v>
      </c>
      <c r="J12" s="142" t="s">
        <v>532</v>
      </c>
      <c r="K12" s="161" t="s">
        <v>533</v>
      </c>
      <c r="L12" s="161" t="s">
        <v>516</v>
      </c>
      <c r="M12" s="161" t="s">
        <v>534</v>
      </c>
      <c r="N12" s="161" t="s">
        <v>535</v>
      </c>
      <c r="O12" s="161"/>
      <c r="P12" s="136"/>
      <c r="Q12" s="161" t="s">
        <v>314</v>
      </c>
      <c r="R12" s="161" t="s">
        <v>314</v>
      </c>
      <c r="S12" s="161" t="s">
        <v>313</v>
      </c>
      <c r="T12" s="161" t="s">
        <v>629</v>
      </c>
      <c r="U12" s="161" t="s">
        <v>313</v>
      </c>
      <c r="V12" s="160" t="s">
        <v>313</v>
      </c>
      <c r="W12" s="45">
        <v>60</v>
      </c>
      <c r="X12" s="45">
        <v>1</v>
      </c>
      <c r="Y12" s="45" t="s">
        <v>170</v>
      </c>
      <c r="Z12" s="45" t="s">
        <v>170</v>
      </c>
    </row>
    <row r="13" spans="1:26" s="12" customFormat="1" ht="25.5">
      <c r="A13" s="140">
        <v>7</v>
      </c>
      <c r="B13" s="138" t="s">
        <v>433</v>
      </c>
      <c r="C13" s="161" t="s">
        <v>423</v>
      </c>
      <c r="D13" s="161" t="s">
        <v>169</v>
      </c>
      <c r="E13" s="254" t="s">
        <v>170</v>
      </c>
      <c r="F13" s="161" t="s">
        <v>170</v>
      </c>
      <c r="G13" s="161"/>
      <c r="H13" s="255">
        <v>200000</v>
      </c>
      <c r="I13" s="104" t="s">
        <v>802</v>
      </c>
      <c r="J13" s="142" t="s">
        <v>532</v>
      </c>
      <c r="K13" s="161" t="s">
        <v>536</v>
      </c>
      <c r="L13" s="161" t="s">
        <v>516</v>
      </c>
      <c r="M13" s="161" t="s">
        <v>520</v>
      </c>
      <c r="N13" s="161" t="s">
        <v>176</v>
      </c>
      <c r="O13" s="161"/>
      <c r="P13" s="136"/>
      <c r="Q13" s="161" t="s">
        <v>314</v>
      </c>
      <c r="R13" s="161" t="s">
        <v>314</v>
      </c>
      <c r="S13" s="161" t="s">
        <v>314</v>
      </c>
      <c r="T13" s="161" t="s">
        <v>314</v>
      </c>
      <c r="U13" s="161" t="s">
        <v>313</v>
      </c>
      <c r="V13" s="160" t="s">
        <v>313</v>
      </c>
      <c r="W13" s="45">
        <v>56</v>
      </c>
      <c r="X13" s="45">
        <v>1</v>
      </c>
      <c r="Y13" s="45" t="s">
        <v>170</v>
      </c>
      <c r="Z13" s="45" t="s">
        <v>170</v>
      </c>
    </row>
    <row r="14" spans="1:26" s="12" customFormat="1" ht="25.5">
      <c r="A14" s="140">
        <v>8</v>
      </c>
      <c r="B14" s="138" t="s">
        <v>434</v>
      </c>
      <c r="C14" s="161" t="s">
        <v>423</v>
      </c>
      <c r="D14" s="161" t="s">
        <v>169</v>
      </c>
      <c r="E14" s="254" t="s">
        <v>170</v>
      </c>
      <c r="F14" s="161" t="s">
        <v>170</v>
      </c>
      <c r="G14" s="161" t="s">
        <v>435</v>
      </c>
      <c r="H14" s="255">
        <v>1604000</v>
      </c>
      <c r="I14" s="104" t="s">
        <v>802</v>
      </c>
      <c r="J14" s="142" t="s">
        <v>532</v>
      </c>
      <c r="K14" s="161" t="s">
        <v>537</v>
      </c>
      <c r="L14" s="161" t="s">
        <v>538</v>
      </c>
      <c r="M14" s="161" t="s">
        <v>539</v>
      </c>
      <c r="N14" s="161" t="s">
        <v>540</v>
      </c>
      <c r="O14" s="161"/>
      <c r="P14" s="136"/>
      <c r="Q14" s="161" t="s">
        <v>315</v>
      </c>
      <c r="R14" s="161" t="s">
        <v>315</v>
      </c>
      <c r="S14" s="161" t="s">
        <v>315</v>
      </c>
      <c r="T14" s="161" t="s">
        <v>315</v>
      </c>
      <c r="U14" s="161" t="s">
        <v>313</v>
      </c>
      <c r="V14" s="160" t="s">
        <v>315</v>
      </c>
      <c r="W14" s="45">
        <v>450</v>
      </c>
      <c r="X14" s="45">
        <v>2</v>
      </c>
      <c r="Y14" s="45" t="s">
        <v>170</v>
      </c>
      <c r="Z14" s="45" t="s">
        <v>170</v>
      </c>
    </row>
    <row r="15" spans="1:26" s="12" customFormat="1" ht="25.5">
      <c r="A15" s="140">
        <v>9</v>
      </c>
      <c r="B15" s="138" t="s">
        <v>436</v>
      </c>
      <c r="C15" s="161" t="s">
        <v>437</v>
      </c>
      <c r="D15" s="161" t="s">
        <v>169</v>
      </c>
      <c r="E15" s="254" t="s">
        <v>170</v>
      </c>
      <c r="F15" s="161" t="s">
        <v>170</v>
      </c>
      <c r="G15" s="161"/>
      <c r="H15" s="255">
        <v>56660</v>
      </c>
      <c r="I15" s="104" t="s">
        <v>803</v>
      </c>
      <c r="J15" s="142" t="s">
        <v>541</v>
      </c>
      <c r="K15" s="161" t="s">
        <v>542</v>
      </c>
      <c r="L15" s="161"/>
      <c r="M15" s="161"/>
      <c r="N15" s="161"/>
      <c r="O15" s="161"/>
      <c r="P15" s="136"/>
      <c r="Q15" s="161"/>
      <c r="R15" s="161"/>
      <c r="S15" s="161"/>
      <c r="T15" s="161"/>
      <c r="U15" s="161"/>
      <c r="V15" s="160"/>
      <c r="W15" s="45"/>
      <c r="X15" s="45"/>
      <c r="Y15" s="45"/>
      <c r="Z15" s="45"/>
    </row>
    <row r="16" spans="1:26" s="12" customFormat="1" ht="25.5">
      <c r="A16" s="140">
        <v>10</v>
      </c>
      <c r="B16" s="138" t="s">
        <v>438</v>
      </c>
      <c r="C16" s="161" t="s">
        <v>437</v>
      </c>
      <c r="D16" s="161" t="s">
        <v>169</v>
      </c>
      <c r="E16" s="254" t="s">
        <v>170</v>
      </c>
      <c r="F16" s="161" t="s">
        <v>170</v>
      </c>
      <c r="G16" s="161">
        <v>2012</v>
      </c>
      <c r="H16" s="255">
        <v>1578722.14</v>
      </c>
      <c r="I16" s="104" t="s">
        <v>803</v>
      </c>
      <c r="J16" s="142" t="s">
        <v>541</v>
      </c>
      <c r="K16" s="161" t="s">
        <v>530</v>
      </c>
      <c r="L16" s="161"/>
      <c r="M16" s="161"/>
      <c r="N16" s="161"/>
      <c r="O16" s="161"/>
      <c r="P16" s="136"/>
      <c r="Q16" s="161"/>
      <c r="R16" s="161"/>
      <c r="S16" s="161"/>
      <c r="T16" s="161"/>
      <c r="U16" s="161"/>
      <c r="V16" s="160"/>
      <c r="W16" s="45"/>
      <c r="X16" s="45"/>
      <c r="Y16" s="45"/>
      <c r="Z16" s="45"/>
    </row>
    <row r="17" spans="1:26" s="12" customFormat="1" ht="25.5">
      <c r="A17" s="140">
        <v>11</v>
      </c>
      <c r="B17" s="138" t="s">
        <v>439</v>
      </c>
      <c r="C17" s="161" t="s">
        <v>437</v>
      </c>
      <c r="D17" s="161" t="s">
        <v>169</v>
      </c>
      <c r="E17" s="254" t="s">
        <v>170</v>
      </c>
      <c r="F17" s="161" t="s">
        <v>170</v>
      </c>
      <c r="G17" s="161" t="s">
        <v>440</v>
      </c>
      <c r="H17" s="255">
        <v>945708.8</v>
      </c>
      <c r="I17" s="104" t="s">
        <v>803</v>
      </c>
      <c r="J17" s="142" t="s">
        <v>519</v>
      </c>
      <c r="K17" s="161" t="s">
        <v>543</v>
      </c>
      <c r="L17" s="161" t="s">
        <v>544</v>
      </c>
      <c r="M17" s="161"/>
      <c r="N17" s="161" t="s">
        <v>545</v>
      </c>
      <c r="O17" s="161"/>
      <c r="P17" s="136"/>
      <c r="Q17" s="161" t="s">
        <v>314</v>
      </c>
      <c r="R17" s="161" t="s">
        <v>314</v>
      </c>
      <c r="S17" s="161" t="s">
        <v>314</v>
      </c>
      <c r="T17" s="161" t="s">
        <v>314</v>
      </c>
      <c r="U17" s="161" t="s">
        <v>313</v>
      </c>
      <c r="V17" s="160" t="s">
        <v>314</v>
      </c>
      <c r="W17" s="45"/>
      <c r="X17" s="45"/>
      <c r="Y17" s="45"/>
      <c r="Z17" s="45" t="s">
        <v>170</v>
      </c>
    </row>
    <row r="18" spans="1:26" s="12" customFormat="1" ht="38.25">
      <c r="A18" s="140">
        <v>12</v>
      </c>
      <c r="B18" s="138" t="s">
        <v>441</v>
      </c>
      <c r="C18" s="161" t="s">
        <v>437</v>
      </c>
      <c r="D18" s="161" t="s">
        <v>169</v>
      </c>
      <c r="E18" s="254" t="s">
        <v>170</v>
      </c>
      <c r="F18" s="161" t="s">
        <v>170</v>
      </c>
      <c r="G18" s="161" t="s">
        <v>440</v>
      </c>
      <c r="H18" s="255">
        <v>701541.62</v>
      </c>
      <c r="I18" s="104" t="s">
        <v>803</v>
      </c>
      <c r="J18" s="142" t="s">
        <v>541</v>
      </c>
      <c r="K18" s="161" t="s">
        <v>543</v>
      </c>
      <c r="L18" s="161"/>
      <c r="M18" s="161"/>
      <c r="N18" s="161"/>
      <c r="O18" s="161"/>
      <c r="P18" s="136"/>
      <c r="Q18" s="161" t="s">
        <v>314</v>
      </c>
      <c r="R18" s="161" t="s">
        <v>314</v>
      </c>
      <c r="S18" s="161" t="s">
        <v>314</v>
      </c>
      <c r="T18" s="161" t="s">
        <v>314</v>
      </c>
      <c r="U18" s="161" t="s">
        <v>313</v>
      </c>
      <c r="V18" s="160" t="s">
        <v>314</v>
      </c>
      <c r="W18" s="45"/>
      <c r="X18" s="45"/>
      <c r="Y18" s="45"/>
      <c r="Z18" s="45"/>
    </row>
    <row r="19" spans="1:26" s="12" customFormat="1" ht="38.25">
      <c r="A19" s="140">
        <v>13</v>
      </c>
      <c r="B19" s="138" t="s">
        <v>442</v>
      </c>
      <c r="C19" s="140" t="s">
        <v>443</v>
      </c>
      <c r="D19" s="140" t="s">
        <v>170</v>
      </c>
      <c r="E19" s="291" t="s">
        <v>170</v>
      </c>
      <c r="F19" s="140" t="s">
        <v>169</v>
      </c>
      <c r="G19" s="140" t="s">
        <v>444</v>
      </c>
      <c r="H19" s="255">
        <v>303864.91</v>
      </c>
      <c r="I19" s="104" t="s">
        <v>803</v>
      </c>
      <c r="J19" s="142"/>
      <c r="K19" s="161" t="s">
        <v>546</v>
      </c>
      <c r="L19" s="161"/>
      <c r="M19" s="161"/>
      <c r="N19" s="161"/>
      <c r="O19" s="161"/>
      <c r="P19" s="136"/>
      <c r="Q19" s="161"/>
      <c r="R19" s="161"/>
      <c r="S19" s="161"/>
      <c r="T19" s="161"/>
      <c r="U19" s="161"/>
      <c r="V19" s="160"/>
      <c r="W19" s="45"/>
      <c r="X19" s="45"/>
      <c r="Y19" s="45"/>
      <c r="Z19" s="45"/>
    </row>
    <row r="20" spans="1:26" s="12" customFormat="1" ht="51">
      <c r="A20" s="140">
        <v>14</v>
      </c>
      <c r="B20" s="138" t="s">
        <v>418</v>
      </c>
      <c r="C20" s="161" t="s">
        <v>419</v>
      </c>
      <c r="D20" s="161" t="s">
        <v>169</v>
      </c>
      <c r="E20" s="254" t="s">
        <v>170</v>
      </c>
      <c r="F20" s="161" t="s">
        <v>169</v>
      </c>
      <c r="G20" s="161" t="s">
        <v>445</v>
      </c>
      <c r="H20" s="255">
        <v>2061000</v>
      </c>
      <c r="I20" s="104" t="s">
        <v>802</v>
      </c>
      <c r="J20" s="142" t="s">
        <v>547</v>
      </c>
      <c r="K20" s="161" t="s">
        <v>548</v>
      </c>
      <c r="L20" s="161" t="s">
        <v>549</v>
      </c>
      <c r="M20" s="161" t="s">
        <v>550</v>
      </c>
      <c r="N20" s="161" t="s">
        <v>551</v>
      </c>
      <c r="O20" s="161"/>
      <c r="P20" s="136"/>
      <c r="Q20" s="161"/>
      <c r="R20" s="161"/>
      <c r="S20" s="161"/>
      <c r="T20" s="161"/>
      <c r="U20" s="161"/>
      <c r="V20" s="160"/>
      <c r="W20" s="45">
        <v>572.56</v>
      </c>
      <c r="X20" s="45" t="s">
        <v>630</v>
      </c>
      <c r="Y20" s="45" t="s">
        <v>169</v>
      </c>
      <c r="Z20" s="45" t="s">
        <v>170</v>
      </c>
    </row>
    <row r="21" spans="1:26" s="12" customFormat="1" ht="38.25">
      <c r="A21" s="140">
        <v>15</v>
      </c>
      <c r="B21" s="138" t="s">
        <v>446</v>
      </c>
      <c r="C21" s="161" t="s">
        <v>423</v>
      </c>
      <c r="D21" s="161" t="s">
        <v>169</v>
      </c>
      <c r="E21" s="254" t="s">
        <v>170</v>
      </c>
      <c r="F21" s="161" t="s">
        <v>170</v>
      </c>
      <c r="G21" s="161" t="s">
        <v>447</v>
      </c>
      <c r="H21" s="255">
        <v>398000</v>
      </c>
      <c r="I21" s="104" t="s">
        <v>802</v>
      </c>
      <c r="J21" s="142" t="s">
        <v>552</v>
      </c>
      <c r="K21" s="161" t="s">
        <v>553</v>
      </c>
      <c r="L21" s="161" t="s">
        <v>554</v>
      </c>
      <c r="M21" s="161" t="s">
        <v>555</v>
      </c>
      <c r="N21" s="161" t="s">
        <v>176</v>
      </c>
      <c r="O21" s="161"/>
      <c r="P21" s="136"/>
      <c r="Q21" s="161" t="s">
        <v>315</v>
      </c>
      <c r="R21" s="161" t="s">
        <v>315</v>
      </c>
      <c r="S21" s="161" t="s">
        <v>631</v>
      </c>
      <c r="T21" s="161" t="s">
        <v>315</v>
      </c>
      <c r="U21" s="161" t="s">
        <v>313</v>
      </c>
      <c r="V21" s="160" t="s">
        <v>315</v>
      </c>
      <c r="W21" s="45">
        <v>98.2</v>
      </c>
      <c r="X21" s="45">
        <v>1</v>
      </c>
      <c r="Y21" s="45" t="s">
        <v>170</v>
      </c>
      <c r="Z21" s="45" t="s">
        <v>170</v>
      </c>
    </row>
    <row r="22" spans="1:26" s="12" customFormat="1" ht="51">
      <c r="A22" s="140">
        <v>16</v>
      </c>
      <c r="B22" s="138" t="s">
        <v>448</v>
      </c>
      <c r="C22" s="161" t="s">
        <v>449</v>
      </c>
      <c r="D22" s="161" t="s">
        <v>169</v>
      </c>
      <c r="E22" s="254" t="s">
        <v>170</v>
      </c>
      <c r="F22" s="161" t="s">
        <v>169</v>
      </c>
      <c r="G22" s="161" t="s">
        <v>450</v>
      </c>
      <c r="H22" s="255">
        <v>2854526.16</v>
      </c>
      <c r="I22" s="104" t="s">
        <v>803</v>
      </c>
      <c r="J22" s="142" t="s">
        <v>556</v>
      </c>
      <c r="K22" s="161" t="s">
        <v>557</v>
      </c>
      <c r="L22" s="161" t="s">
        <v>558</v>
      </c>
      <c r="M22" s="161" t="s">
        <v>550</v>
      </c>
      <c r="N22" s="161" t="s">
        <v>559</v>
      </c>
      <c r="O22" s="161"/>
      <c r="P22" s="136"/>
      <c r="Q22" s="161" t="s">
        <v>315</v>
      </c>
      <c r="R22" s="161" t="s">
        <v>315</v>
      </c>
      <c r="S22" s="161" t="s">
        <v>315</v>
      </c>
      <c r="T22" s="161" t="s">
        <v>315</v>
      </c>
      <c r="U22" s="161" t="s">
        <v>632</v>
      </c>
      <c r="V22" s="160" t="s">
        <v>315</v>
      </c>
      <c r="W22" s="294">
        <v>286.7</v>
      </c>
      <c r="X22" s="294">
        <v>2</v>
      </c>
      <c r="Y22" s="45" t="s">
        <v>170</v>
      </c>
      <c r="Z22" s="16" t="s">
        <v>633</v>
      </c>
    </row>
    <row r="23" spans="1:26" s="12" customFormat="1" ht="12.75">
      <c r="A23" s="140">
        <v>17</v>
      </c>
      <c r="B23" s="279" t="s">
        <v>451</v>
      </c>
      <c r="C23" s="161" t="s">
        <v>437</v>
      </c>
      <c r="D23" s="161" t="s">
        <v>169</v>
      </c>
      <c r="E23" s="254" t="s">
        <v>170</v>
      </c>
      <c r="F23" s="161" t="s">
        <v>170</v>
      </c>
      <c r="G23" s="161"/>
      <c r="H23" s="292">
        <v>1977.8</v>
      </c>
      <c r="I23" s="104" t="s">
        <v>803</v>
      </c>
      <c r="J23" s="142"/>
      <c r="K23" s="161" t="s">
        <v>560</v>
      </c>
      <c r="L23" s="161"/>
      <c r="M23" s="161"/>
      <c r="N23" s="161" t="s">
        <v>176</v>
      </c>
      <c r="O23" s="161"/>
      <c r="P23" s="136"/>
      <c r="Q23" s="161"/>
      <c r="R23" s="161"/>
      <c r="S23" s="161"/>
      <c r="T23" s="161"/>
      <c r="U23" s="161"/>
      <c r="V23" s="160"/>
      <c r="W23" s="294"/>
      <c r="X23" s="294"/>
      <c r="Y23" s="45"/>
      <c r="Z23" s="45"/>
    </row>
    <row r="24" spans="1:26" s="12" customFormat="1" ht="38.25">
      <c r="A24" s="140">
        <v>18</v>
      </c>
      <c r="B24" s="138" t="s">
        <v>452</v>
      </c>
      <c r="C24" s="161" t="s">
        <v>423</v>
      </c>
      <c r="D24" s="161" t="s">
        <v>169</v>
      </c>
      <c r="E24" s="254" t="s">
        <v>170</v>
      </c>
      <c r="F24" s="161" t="s">
        <v>170</v>
      </c>
      <c r="G24" s="161"/>
      <c r="H24" s="292">
        <v>1620000</v>
      </c>
      <c r="I24" s="293" t="s">
        <v>802</v>
      </c>
      <c r="J24" s="142" t="s">
        <v>532</v>
      </c>
      <c r="K24" s="161" t="s">
        <v>561</v>
      </c>
      <c r="L24" s="161" t="s">
        <v>562</v>
      </c>
      <c r="M24" s="161" t="s">
        <v>555</v>
      </c>
      <c r="N24" s="161" t="s">
        <v>176</v>
      </c>
      <c r="O24" s="161"/>
      <c r="P24" s="168"/>
      <c r="Q24" s="140" t="s">
        <v>629</v>
      </c>
      <c r="R24" s="140" t="s">
        <v>629</v>
      </c>
      <c r="S24" s="140" t="s">
        <v>629</v>
      </c>
      <c r="T24" s="140" t="s">
        <v>629</v>
      </c>
      <c r="U24" s="140" t="s">
        <v>313</v>
      </c>
      <c r="V24" s="262" t="s">
        <v>629</v>
      </c>
      <c r="W24" s="294">
        <v>450</v>
      </c>
      <c r="X24" s="294">
        <v>2</v>
      </c>
      <c r="Y24" s="45" t="s">
        <v>169</v>
      </c>
      <c r="Z24" s="45" t="s">
        <v>170</v>
      </c>
    </row>
    <row r="25" spans="1:26" s="12" customFormat="1" ht="25.5">
      <c r="A25" s="140">
        <v>19</v>
      </c>
      <c r="B25" s="138" t="s">
        <v>453</v>
      </c>
      <c r="C25" s="161" t="s">
        <v>423</v>
      </c>
      <c r="D25" s="161" t="s">
        <v>169</v>
      </c>
      <c r="E25" s="254" t="s">
        <v>170</v>
      </c>
      <c r="F25" s="161" t="s">
        <v>170</v>
      </c>
      <c r="G25" s="161"/>
      <c r="H25" s="292">
        <v>369000</v>
      </c>
      <c r="I25" s="293" t="s">
        <v>802</v>
      </c>
      <c r="J25" s="142"/>
      <c r="K25" s="161" t="s">
        <v>563</v>
      </c>
      <c r="L25" s="161" t="s">
        <v>516</v>
      </c>
      <c r="M25" s="161" t="s">
        <v>520</v>
      </c>
      <c r="N25" s="161" t="s">
        <v>176</v>
      </c>
      <c r="O25" s="161"/>
      <c r="P25" s="168"/>
      <c r="Q25" s="140"/>
      <c r="R25" s="140"/>
      <c r="S25" s="140"/>
      <c r="T25" s="140"/>
      <c r="U25" s="140"/>
      <c r="V25" s="262"/>
      <c r="W25" s="294">
        <v>106.2</v>
      </c>
      <c r="X25" s="294"/>
      <c r="Y25" s="45"/>
      <c r="Z25" s="45" t="s">
        <v>170</v>
      </c>
    </row>
    <row r="26" spans="1:26" s="12" customFormat="1" ht="25.5">
      <c r="A26" s="140">
        <v>20</v>
      </c>
      <c r="B26" s="138" t="s">
        <v>454</v>
      </c>
      <c r="C26" s="161" t="s">
        <v>423</v>
      </c>
      <c r="D26" s="140" t="s">
        <v>170</v>
      </c>
      <c r="E26" s="254" t="s">
        <v>170</v>
      </c>
      <c r="F26" s="161" t="s">
        <v>170</v>
      </c>
      <c r="G26" s="161"/>
      <c r="H26" s="292">
        <v>63616.57</v>
      </c>
      <c r="I26" s="293" t="s">
        <v>803</v>
      </c>
      <c r="J26" s="142"/>
      <c r="K26" s="161" t="s">
        <v>564</v>
      </c>
      <c r="L26" s="161" t="s">
        <v>516</v>
      </c>
      <c r="M26" s="161" t="s">
        <v>565</v>
      </c>
      <c r="N26" s="161" t="s">
        <v>566</v>
      </c>
      <c r="O26" s="161"/>
      <c r="P26" s="168"/>
      <c r="Q26" s="140" t="s">
        <v>629</v>
      </c>
      <c r="R26" s="140" t="s">
        <v>629</v>
      </c>
      <c r="S26" s="140" t="s">
        <v>629</v>
      </c>
      <c r="T26" s="140" t="s">
        <v>629</v>
      </c>
      <c r="U26" s="140" t="s">
        <v>313</v>
      </c>
      <c r="V26" s="262" t="s">
        <v>629</v>
      </c>
      <c r="W26" s="294"/>
      <c r="X26" s="294">
        <v>1</v>
      </c>
      <c r="Y26" s="45"/>
      <c r="Z26" s="45" t="s">
        <v>170</v>
      </c>
    </row>
    <row r="27" spans="1:26" s="12" customFormat="1" ht="25.5">
      <c r="A27" s="140">
        <v>21</v>
      </c>
      <c r="B27" s="138" t="s">
        <v>455</v>
      </c>
      <c r="C27" s="161" t="s">
        <v>423</v>
      </c>
      <c r="D27" s="140" t="s">
        <v>170</v>
      </c>
      <c r="E27" s="254" t="s">
        <v>170</v>
      </c>
      <c r="F27" s="161" t="s">
        <v>170</v>
      </c>
      <c r="G27" s="161"/>
      <c r="H27" s="292">
        <v>37070</v>
      </c>
      <c r="I27" s="293" t="s">
        <v>803</v>
      </c>
      <c r="J27" s="142"/>
      <c r="K27" s="161" t="s">
        <v>567</v>
      </c>
      <c r="L27" s="161" t="s">
        <v>516</v>
      </c>
      <c r="M27" s="161" t="s">
        <v>565</v>
      </c>
      <c r="N27" s="161" t="s">
        <v>568</v>
      </c>
      <c r="O27" s="161"/>
      <c r="P27" s="168"/>
      <c r="Q27" s="140" t="s">
        <v>634</v>
      </c>
      <c r="R27" s="140" t="s">
        <v>634</v>
      </c>
      <c r="S27" s="140" t="s">
        <v>634</v>
      </c>
      <c r="T27" s="140" t="s">
        <v>634</v>
      </c>
      <c r="U27" s="140" t="s">
        <v>313</v>
      </c>
      <c r="V27" s="262" t="s">
        <v>634</v>
      </c>
      <c r="W27" s="294"/>
      <c r="X27" s="294"/>
      <c r="Y27" s="45"/>
      <c r="Z27" s="45"/>
    </row>
    <row r="28" spans="1:26" s="12" customFormat="1" ht="51">
      <c r="A28" s="140">
        <v>22</v>
      </c>
      <c r="B28" s="138" t="s">
        <v>456</v>
      </c>
      <c r="C28" s="161" t="s">
        <v>457</v>
      </c>
      <c r="D28" s="161" t="s">
        <v>169</v>
      </c>
      <c r="E28" s="254" t="s">
        <v>170</v>
      </c>
      <c r="F28" s="161" t="s">
        <v>170</v>
      </c>
      <c r="G28" s="161" t="s">
        <v>458</v>
      </c>
      <c r="H28" s="255">
        <v>1943000</v>
      </c>
      <c r="I28" s="104" t="s">
        <v>802</v>
      </c>
      <c r="J28" s="142" t="s">
        <v>532</v>
      </c>
      <c r="K28" s="161" t="s">
        <v>569</v>
      </c>
      <c r="L28" s="161" t="s">
        <v>516</v>
      </c>
      <c r="M28" s="161" t="s">
        <v>570</v>
      </c>
      <c r="N28" s="161" t="s">
        <v>571</v>
      </c>
      <c r="O28" s="161"/>
      <c r="P28" s="168"/>
      <c r="Q28" s="140" t="s">
        <v>314</v>
      </c>
      <c r="R28" s="140" t="s">
        <v>314</v>
      </c>
      <c r="S28" s="140" t="s">
        <v>314</v>
      </c>
      <c r="T28" s="140" t="s">
        <v>315</v>
      </c>
      <c r="U28" s="140" t="s">
        <v>313</v>
      </c>
      <c r="V28" s="262" t="s">
        <v>314</v>
      </c>
      <c r="W28" s="294">
        <v>545</v>
      </c>
      <c r="X28" s="294"/>
      <c r="Y28" s="45"/>
      <c r="Z28" s="45" t="s">
        <v>170</v>
      </c>
    </row>
    <row r="29" spans="1:26" s="12" customFormat="1" ht="25.5">
      <c r="A29" s="140">
        <v>23</v>
      </c>
      <c r="B29" s="138" t="s">
        <v>459</v>
      </c>
      <c r="C29" s="161" t="s">
        <v>423</v>
      </c>
      <c r="D29" s="161" t="s">
        <v>169</v>
      </c>
      <c r="E29" s="254" t="s">
        <v>170</v>
      </c>
      <c r="F29" s="161" t="s">
        <v>170</v>
      </c>
      <c r="G29" s="161" t="s">
        <v>460</v>
      </c>
      <c r="H29" s="255">
        <v>810000</v>
      </c>
      <c r="I29" s="104" t="s">
        <v>802</v>
      </c>
      <c r="J29" s="142"/>
      <c r="K29" s="161" t="s">
        <v>572</v>
      </c>
      <c r="L29" s="161" t="s">
        <v>516</v>
      </c>
      <c r="M29" s="161" t="s">
        <v>565</v>
      </c>
      <c r="N29" s="161" t="s">
        <v>573</v>
      </c>
      <c r="O29" s="161"/>
      <c r="P29" s="168"/>
      <c r="Q29" s="140"/>
      <c r="R29" s="140"/>
      <c r="S29" s="140"/>
      <c r="T29" s="140"/>
      <c r="U29" s="140"/>
      <c r="V29" s="262"/>
      <c r="W29" s="294">
        <v>199.5</v>
      </c>
      <c r="X29" s="45">
        <v>1</v>
      </c>
      <c r="Y29" s="45" t="s">
        <v>170</v>
      </c>
      <c r="Z29" s="45" t="s">
        <v>170</v>
      </c>
    </row>
    <row r="30" spans="1:26" s="12" customFormat="1" ht="25.5">
      <c r="A30" s="140">
        <v>24</v>
      </c>
      <c r="B30" s="138" t="s">
        <v>461</v>
      </c>
      <c r="C30" s="161" t="s">
        <v>423</v>
      </c>
      <c r="D30" s="161" t="s">
        <v>169</v>
      </c>
      <c r="E30" s="254" t="s">
        <v>170</v>
      </c>
      <c r="F30" s="161" t="s">
        <v>170</v>
      </c>
      <c r="G30" s="161" t="s">
        <v>462</v>
      </c>
      <c r="H30" s="255">
        <v>368000</v>
      </c>
      <c r="I30" s="104" t="s">
        <v>802</v>
      </c>
      <c r="J30" s="142"/>
      <c r="K30" s="161" t="s">
        <v>574</v>
      </c>
      <c r="L30" s="161" t="s">
        <v>516</v>
      </c>
      <c r="M30" s="161"/>
      <c r="N30" s="161" t="s">
        <v>575</v>
      </c>
      <c r="O30" s="161"/>
      <c r="P30" s="168"/>
      <c r="Q30" s="140"/>
      <c r="R30" s="140"/>
      <c r="S30" s="140"/>
      <c r="T30" s="140"/>
      <c r="U30" s="140" t="s">
        <v>313</v>
      </c>
      <c r="V30" s="262"/>
      <c r="W30" s="294">
        <v>90.6</v>
      </c>
      <c r="X30" s="45">
        <v>1</v>
      </c>
      <c r="Y30" s="45"/>
      <c r="Z30" s="45" t="s">
        <v>170</v>
      </c>
    </row>
    <row r="31" spans="1:26" s="12" customFormat="1" ht="25.5">
      <c r="A31" s="140">
        <v>25</v>
      </c>
      <c r="B31" s="138" t="s">
        <v>463</v>
      </c>
      <c r="C31" s="161" t="s">
        <v>423</v>
      </c>
      <c r="D31" s="140" t="s">
        <v>170</v>
      </c>
      <c r="E31" s="291" t="s">
        <v>170</v>
      </c>
      <c r="F31" s="140" t="s">
        <v>170</v>
      </c>
      <c r="G31" s="140" t="s">
        <v>464</v>
      </c>
      <c r="H31" s="255">
        <v>57684</v>
      </c>
      <c r="I31" s="104" t="s">
        <v>803</v>
      </c>
      <c r="J31" s="142"/>
      <c r="K31" s="161" t="s">
        <v>576</v>
      </c>
      <c r="L31" s="161" t="s">
        <v>516</v>
      </c>
      <c r="M31" s="161" t="s">
        <v>577</v>
      </c>
      <c r="N31" s="161" t="s">
        <v>578</v>
      </c>
      <c r="O31" s="161"/>
      <c r="P31" s="168"/>
      <c r="Q31" s="140"/>
      <c r="R31" s="140"/>
      <c r="S31" s="140"/>
      <c r="T31" s="140"/>
      <c r="U31" s="140"/>
      <c r="V31" s="262"/>
      <c r="W31" s="294">
        <v>104.4</v>
      </c>
      <c r="X31" s="45">
        <v>1</v>
      </c>
      <c r="Y31" s="45"/>
      <c r="Z31" s="45" t="s">
        <v>170</v>
      </c>
    </row>
    <row r="32" spans="1:26" s="12" customFormat="1" ht="25.5">
      <c r="A32" s="140">
        <v>26</v>
      </c>
      <c r="B32" s="138" t="s">
        <v>465</v>
      </c>
      <c r="C32" s="161" t="s">
        <v>423</v>
      </c>
      <c r="D32" s="140" t="s">
        <v>170</v>
      </c>
      <c r="E32" s="291" t="s">
        <v>170</v>
      </c>
      <c r="F32" s="140" t="s">
        <v>170</v>
      </c>
      <c r="G32" s="140"/>
      <c r="H32" s="255">
        <v>56600</v>
      </c>
      <c r="I32" s="104" t="s">
        <v>803</v>
      </c>
      <c r="J32" s="142"/>
      <c r="K32" s="161" t="s">
        <v>579</v>
      </c>
      <c r="L32" s="161" t="s">
        <v>516</v>
      </c>
      <c r="M32" s="161" t="s">
        <v>580</v>
      </c>
      <c r="N32" s="161" t="s">
        <v>176</v>
      </c>
      <c r="O32" s="161"/>
      <c r="P32" s="168"/>
      <c r="Q32" s="140" t="s">
        <v>634</v>
      </c>
      <c r="R32" s="140" t="s">
        <v>634</v>
      </c>
      <c r="S32" s="140" t="s">
        <v>634</v>
      </c>
      <c r="T32" s="140" t="s">
        <v>634</v>
      </c>
      <c r="U32" s="140" t="s">
        <v>313</v>
      </c>
      <c r="V32" s="262" t="s">
        <v>634</v>
      </c>
      <c r="W32" s="294">
        <v>79.82</v>
      </c>
      <c r="X32" s="45">
        <v>1</v>
      </c>
      <c r="Y32" s="45" t="s">
        <v>170</v>
      </c>
      <c r="Z32" s="45" t="s">
        <v>170</v>
      </c>
    </row>
    <row r="33" spans="1:26" s="12" customFormat="1" ht="12.75">
      <c r="A33" s="140">
        <v>27</v>
      </c>
      <c r="B33" s="138" t="s">
        <v>466</v>
      </c>
      <c r="C33" s="161" t="s">
        <v>437</v>
      </c>
      <c r="D33" s="161" t="s">
        <v>169</v>
      </c>
      <c r="E33" s="254" t="s">
        <v>170</v>
      </c>
      <c r="F33" s="161" t="s">
        <v>170</v>
      </c>
      <c r="G33" s="161">
        <v>2012</v>
      </c>
      <c r="H33" s="255">
        <v>1156475.61</v>
      </c>
      <c r="I33" s="104" t="s">
        <v>803</v>
      </c>
      <c r="J33" s="142"/>
      <c r="K33" s="161" t="s">
        <v>581</v>
      </c>
      <c r="L33" s="161"/>
      <c r="M33" s="161"/>
      <c r="N33" s="161"/>
      <c r="O33" s="161"/>
      <c r="P33" s="136"/>
      <c r="Q33" s="161"/>
      <c r="R33" s="161"/>
      <c r="S33" s="161"/>
      <c r="T33" s="161"/>
      <c r="U33" s="161"/>
      <c r="V33" s="160"/>
      <c r="W33" s="45"/>
      <c r="X33" s="45"/>
      <c r="Y33" s="45"/>
      <c r="Z33" s="45"/>
    </row>
    <row r="34" spans="1:26" s="12" customFormat="1" ht="12.75">
      <c r="A34" s="140">
        <v>28</v>
      </c>
      <c r="B34" s="138" t="s">
        <v>467</v>
      </c>
      <c r="C34" s="161" t="s">
        <v>437</v>
      </c>
      <c r="D34" s="161" t="s">
        <v>169</v>
      </c>
      <c r="E34" s="254" t="s">
        <v>170</v>
      </c>
      <c r="F34" s="161" t="s">
        <v>170</v>
      </c>
      <c r="G34" s="161"/>
      <c r="H34" s="255">
        <v>2394388.34</v>
      </c>
      <c r="I34" s="104" t="s">
        <v>803</v>
      </c>
      <c r="J34" s="142" t="s">
        <v>541</v>
      </c>
      <c r="K34" s="161" t="s">
        <v>543</v>
      </c>
      <c r="L34" s="161"/>
      <c r="M34" s="161"/>
      <c r="N34" s="161"/>
      <c r="O34" s="161"/>
      <c r="P34" s="136"/>
      <c r="Q34" s="161"/>
      <c r="R34" s="161"/>
      <c r="S34" s="161"/>
      <c r="T34" s="161"/>
      <c r="U34" s="161"/>
      <c r="V34" s="160"/>
      <c r="W34" s="45"/>
      <c r="X34" s="45"/>
      <c r="Y34" s="45"/>
      <c r="Z34" s="45"/>
    </row>
    <row r="35" spans="1:26" s="12" customFormat="1" ht="25.5">
      <c r="A35" s="140">
        <v>29</v>
      </c>
      <c r="B35" s="138" t="s">
        <v>468</v>
      </c>
      <c r="C35" s="161" t="s">
        <v>437</v>
      </c>
      <c r="D35" s="161" t="s">
        <v>169</v>
      </c>
      <c r="E35" s="254" t="s">
        <v>170</v>
      </c>
      <c r="F35" s="161" t="s">
        <v>170</v>
      </c>
      <c r="G35" s="161"/>
      <c r="H35" s="255">
        <v>53732.92</v>
      </c>
      <c r="I35" s="104" t="s">
        <v>803</v>
      </c>
      <c r="J35" s="142"/>
      <c r="K35" s="161" t="s">
        <v>582</v>
      </c>
      <c r="L35" s="161"/>
      <c r="M35" s="161"/>
      <c r="N35" s="161"/>
      <c r="O35" s="161"/>
      <c r="P35" s="136"/>
      <c r="Q35" s="161"/>
      <c r="R35" s="161"/>
      <c r="S35" s="161"/>
      <c r="T35" s="161"/>
      <c r="U35" s="161"/>
      <c r="V35" s="160"/>
      <c r="W35" s="45"/>
      <c r="X35" s="45"/>
      <c r="Y35" s="45"/>
      <c r="Z35" s="45"/>
    </row>
    <row r="36" spans="1:26" s="12" customFormat="1" ht="25.5">
      <c r="A36" s="140">
        <v>30</v>
      </c>
      <c r="B36" s="138" t="s">
        <v>469</v>
      </c>
      <c r="C36" s="161" t="s">
        <v>437</v>
      </c>
      <c r="D36" s="161" t="s">
        <v>169</v>
      </c>
      <c r="E36" s="254" t="s">
        <v>170</v>
      </c>
      <c r="F36" s="161" t="s">
        <v>170</v>
      </c>
      <c r="G36" s="161"/>
      <c r="H36" s="255">
        <v>21769.86</v>
      </c>
      <c r="I36" s="104" t="s">
        <v>803</v>
      </c>
      <c r="J36" s="142"/>
      <c r="K36" s="161" t="s">
        <v>583</v>
      </c>
      <c r="L36" s="161"/>
      <c r="M36" s="161"/>
      <c r="N36" s="161"/>
      <c r="O36" s="161"/>
      <c r="P36" s="136"/>
      <c r="Q36" s="161"/>
      <c r="R36" s="161"/>
      <c r="S36" s="161"/>
      <c r="T36" s="161"/>
      <c r="U36" s="161"/>
      <c r="V36" s="160"/>
      <c r="W36" s="45"/>
      <c r="X36" s="45"/>
      <c r="Y36" s="45"/>
      <c r="Z36" s="45"/>
    </row>
    <row r="37" spans="1:26" s="12" customFormat="1" ht="25.5">
      <c r="A37" s="140">
        <v>31</v>
      </c>
      <c r="B37" s="138" t="s">
        <v>470</v>
      </c>
      <c r="C37" s="161" t="s">
        <v>437</v>
      </c>
      <c r="D37" s="161" t="s">
        <v>169</v>
      </c>
      <c r="E37" s="254" t="s">
        <v>170</v>
      </c>
      <c r="F37" s="161" t="s">
        <v>170</v>
      </c>
      <c r="G37" s="161"/>
      <c r="H37" s="255">
        <v>9960.8</v>
      </c>
      <c r="I37" s="104" t="s">
        <v>803</v>
      </c>
      <c r="J37" s="142" t="s">
        <v>541</v>
      </c>
      <c r="K37" s="161" t="s">
        <v>584</v>
      </c>
      <c r="L37" s="161"/>
      <c r="M37" s="161"/>
      <c r="N37" s="161"/>
      <c r="O37" s="161"/>
      <c r="P37" s="136"/>
      <c r="Q37" s="161"/>
      <c r="R37" s="161"/>
      <c r="S37" s="161"/>
      <c r="T37" s="161"/>
      <c r="U37" s="161"/>
      <c r="V37" s="160"/>
      <c r="W37" s="45"/>
      <c r="X37" s="45"/>
      <c r="Y37" s="45"/>
      <c r="Z37" s="45"/>
    </row>
    <row r="38" spans="1:26" s="12" customFormat="1" ht="25.5">
      <c r="A38" s="140">
        <v>32</v>
      </c>
      <c r="B38" s="138" t="s">
        <v>471</v>
      </c>
      <c r="C38" s="161" t="s">
        <v>437</v>
      </c>
      <c r="D38" s="161" t="s">
        <v>169</v>
      </c>
      <c r="E38" s="254" t="s">
        <v>170</v>
      </c>
      <c r="F38" s="161" t="s">
        <v>170</v>
      </c>
      <c r="G38" s="161"/>
      <c r="H38" s="255">
        <v>5619.31</v>
      </c>
      <c r="I38" s="104" t="s">
        <v>803</v>
      </c>
      <c r="J38" s="142"/>
      <c r="K38" s="161" t="s">
        <v>585</v>
      </c>
      <c r="L38" s="161"/>
      <c r="M38" s="161"/>
      <c r="N38" s="161"/>
      <c r="O38" s="161"/>
      <c r="P38" s="136"/>
      <c r="Q38" s="161"/>
      <c r="R38" s="161"/>
      <c r="S38" s="161"/>
      <c r="T38" s="161"/>
      <c r="U38" s="161"/>
      <c r="V38" s="160"/>
      <c r="W38" s="45"/>
      <c r="X38" s="45"/>
      <c r="Y38" s="45"/>
      <c r="Z38" s="45"/>
    </row>
    <row r="39" spans="1:26" s="12" customFormat="1" ht="25.5">
      <c r="A39" s="140">
        <v>33</v>
      </c>
      <c r="B39" s="138" t="s">
        <v>472</v>
      </c>
      <c r="C39" s="161" t="s">
        <v>437</v>
      </c>
      <c r="D39" s="161" t="s">
        <v>169</v>
      </c>
      <c r="E39" s="254" t="s">
        <v>170</v>
      </c>
      <c r="F39" s="161" t="s">
        <v>170</v>
      </c>
      <c r="G39" s="161"/>
      <c r="H39" s="255">
        <v>53885.03</v>
      </c>
      <c r="I39" s="104" t="s">
        <v>803</v>
      </c>
      <c r="J39" s="142" t="s">
        <v>541</v>
      </c>
      <c r="K39" s="161" t="s">
        <v>586</v>
      </c>
      <c r="L39" s="161"/>
      <c r="M39" s="161"/>
      <c r="N39" s="161"/>
      <c r="O39" s="161"/>
      <c r="P39" s="136"/>
      <c r="Q39" s="161"/>
      <c r="R39" s="161"/>
      <c r="S39" s="161"/>
      <c r="T39" s="161"/>
      <c r="U39" s="161"/>
      <c r="V39" s="160"/>
      <c r="W39" s="45"/>
      <c r="X39" s="45"/>
      <c r="Y39" s="45"/>
      <c r="Z39" s="45"/>
    </row>
    <row r="40" spans="1:26" s="12" customFormat="1" ht="25.5">
      <c r="A40" s="140">
        <v>34</v>
      </c>
      <c r="B40" s="138" t="s">
        <v>473</v>
      </c>
      <c r="C40" s="161" t="s">
        <v>437</v>
      </c>
      <c r="D40" s="161" t="s">
        <v>169</v>
      </c>
      <c r="E40" s="254" t="s">
        <v>170</v>
      </c>
      <c r="F40" s="161" t="s">
        <v>170</v>
      </c>
      <c r="G40" s="161"/>
      <c r="H40" s="255">
        <v>30610.28</v>
      </c>
      <c r="I40" s="104" t="s">
        <v>803</v>
      </c>
      <c r="J40" s="142" t="s">
        <v>541</v>
      </c>
      <c r="K40" s="161" t="s">
        <v>587</v>
      </c>
      <c r="L40" s="161"/>
      <c r="M40" s="161"/>
      <c r="N40" s="161"/>
      <c r="O40" s="161"/>
      <c r="P40" s="136"/>
      <c r="Q40" s="161"/>
      <c r="R40" s="161"/>
      <c r="S40" s="161"/>
      <c r="T40" s="161"/>
      <c r="U40" s="161"/>
      <c r="V40" s="160"/>
      <c r="W40" s="45"/>
      <c r="X40" s="45"/>
      <c r="Y40" s="45"/>
      <c r="Z40" s="45"/>
    </row>
    <row r="41" spans="1:26" s="12" customFormat="1" ht="25.5">
      <c r="A41" s="140">
        <v>35</v>
      </c>
      <c r="B41" s="138" t="s">
        <v>474</v>
      </c>
      <c r="C41" s="161" t="s">
        <v>437</v>
      </c>
      <c r="D41" s="161" t="s">
        <v>169</v>
      </c>
      <c r="E41" s="254" t="s">
        <v>170</v>
      </c>
      <c r="F41" s="161" t="s">
        <v>170</v>
      </c>
      <c r="G41" s="161"/>
      <c r="H41" s="255">
        <v>58592.18</v>
      </c>
      <c r="I41" s="104" t="s">
        <v>803</v>
      </c>
      <c r="J41" s="142"/>
      <c r="K41" s="161" t="s">
        <v>588</v>
      </c>
      <c r="L41" s="161"/>
      <c r="M41" s="161"/>
      <c r="N41" s="161"/>
      <c r="O41" s="161"/>
      <c r="P41" s="136"/>
      <c r="Q41" s="161"/>
      <c r="R41" s="161"/>
      <c r="S41" s="161"/>
      <c r="T41" s="161"/>
      <c r="U41" s="161"/>
      <c r="V41" s="160"/>
      <c r="W41" s="45"/>
      <c r="X41" s="45"/>
      <c r="Y41" s="45"/>
      <c r="Z41" s="45"/>
    </row>
    <row r="42" spans="1:26" s="12" customFormat="1" ht="12.75">
      <c r="A42" s="140">
        <v>36</v>
      </c>
      <c r="B42" s="138" t="s">
        <v>475</v>
      </c>
      <c r="C42" s="161" t="s">
        <v>437</v>
      </c>
      <c r="D42" s="161" t="s">
        <v>169</v>
      </c>
      <c r="E42" s="254" t="s">
        <v>170</v>
      </c>
      <c r="F42" s="161" t="s">
        <v>170</v>
      </c>
      <c r="G42" s="161"/>
      <c r="H42" s="255">
        <v>14196.17</v>
      </c>
      <c r="I42" s="104" t="s">
        <v>803</v>
      </c>
      <c r="J42" s="142"/>
      <c r="K42" s="161" t="s">
        <v>589</v>
      </c>
      <c r="L42" s="161"/>
      <c r="M42" s="161"/>
      <c r="N42" s="161"/>
      <c r="O42" s="161"/>
      <c r="P42" s="136"/>
      <c r="Q42" s="161"/>
      <c r="R42" s="161"/>
      <c r="S42" s="161"/>
      <c r="T42" s="161"/>
      <c r="U42" s="161"/>
      <c r="V42" s="160"/>
      <c r="W42" s="45"/>
      <c r="X42" s="45"/>
      <c r="Y42" s="45"/>
      <c r="Z42" s="45"/>
    </row>
    <row r="43" spans="1:26" s="12" customFormat="1" ht="25.5">
      <c r="A43" s="140">
        <v>37</v>
      </c>
      <c r="B43" s="138" t="s">
        <v>476</v>
      </c>
      <c r="C43" s="161" t="s">
        <v>437</v>
      </c>
      <c r="D43" s="161" t="s">
        <v>169</v>
      </c>
      <c r="E43" s="254" t="s">
        <v>170</v>
      </c>
      <c r="F43" s="161" t="s">
        <v>170</v>
      </c>
      <c r="G43" s="161"/>
      <c r="H43" s="255">
        <v>15911.38</v>
      </c>
      <c r="I43" s="104" t="s">
        <v>803</v>
      </c>
      <c r="J43" s="142"/>
      <c r="K43" s="161" t="s">
        <v>590</v>
      </c>
      <c r="L43" s="161"/>
      <c r="M43" s="161"/>
      <c r="N43" s="161"/>
      <c r="O43" s="161"/>
      <c r="P43" s="136"/>
      <c r="Q43" s="161"/>
      <c r="R43" s="161"/>
      <c r="S43" s="161"/>
      <c r="T43" s="161"/>
      <c r="U43" s="161"/>
      <c r="V43" s="160"/>
      <c r="W43" s="45"/>
      <c r="X43" s="45"/>
      <c r="Y43" s="45"/>
      <c r="Z43" s="45"/>
    </row>
    <row r="44" spans="1:26" s="12" customFormat="1" ht="25.5">
      <c r="A44" s="140">
        <v>38</v>
      </c>
      <c r="B44" s="138" t="s">
        <v>477</v>
      </c>
      <c r="C44" s="161" t="s">
        <v>437</v>
      </c>
      <c r="D44" s="161" t="s">
        <v>169</v>
      </c>
      <c r="E44" s="254" t="s">
        <v>170</v>
      </c>
      <c r="F44" s="161" t="s">
        <v>170</v>
      </c>
      <c r="G44" s="161"/>
      <c r="H44" s="255">
        <v>21352.8</v>
      </c>
      <c r="I44" s="104" t="s">
        <v>803</v>
      </c>
      <c r="J44" s="142"/>
      <c r="K44" s="161" t="s">
        <v>591</v>
      </c>
      <c r="L44" s="161"/>
      <c r="M44" s="161"/>
      <c r="N44" s="161"/>
      <c r="O44" s="161"/>
      <c r="P44" s="136"/>
      <c r="Q44" s="161"/>
      <c r="R44" s="161"/>
      <c r="S44" s="161"/>
      <c r="T44" s="161"/>
      <c r="U44" s="161"/>
      <c r="V44" s="160"/>
      <c r="W44" s="45"/>
      <c r="X44" s="45"/>
      <c r="Y44" s="45"/>
      <c r="Z44" s="45"/>
    </row>
    <row r="45" spans="1:26" s="12" customFormat="1" ht="12.75">
      <c r="A45" s="140">
        <v>39</v>
      </c>
      <c r="B45" s="138" t="s">
        <v>478</v>
      </c>
      <c r="C45" s="161" t="s">
        <v>437</v>
      </c>
      <c r="D45" s="161" t="s">
        <v>169</v>
      </c>
      <c r="E45" s="254" t="s">
        <v>170</v>
      </c>
      <c r="F45" s="161" t="s">
        <v>170</v>
      </c>
      <c r="G45" s="161"/>
      <c r="H45" s="255">
        <v>31752.93</v>
      </c>
      <c r="I45" s="104" t="s">
        <v>803</v>
      </c>
      <c r="J45" s="142"/>
      <c r="K45" s="161" t="s">
        <v>592</v>
      </c>
      <c r="L45" s="161"/>
      <c r="M45" s="161"/>
      <c r="N45" s="161"/>
      <c r="O45" s="161"/>
      <c r="P45" s="136"/>
      <c r="Q45" s="161"/>
      <c r="R45" s="161"/>
      <c r="S45" s="161"/>
      <c r="T45" s="161"/>
      <c r="U45" s="161"/>
      <c r="V45" s="160"/>
      <c r="W45" s="45"/>
      <c r="X45" s="45"/>
      <c r="Y45" s="45"/>
      <c r="Z45" s="45"/>
    </row>
    <row r="46" spans="1:26" s="12" customFormat="1" ht="25.5">
      <c r="A46" s="140">
        <v>40</v>
      </c>
      <c r="B46" s="138" t="s">
        <v>479</v>
      </c>
      <c r="C46" s="161" t="s">
        <v>437</v>
      </c>
      <c r="D46" s="161" t="s">
        <v>169</v>
      </c>
      <c r="E46" s="254" t="s">
        <v>170</v>
      </c>
      <c r="F46" s="161" t="s">
        <v>170</v>
      </c>
      <c r="G46" s="161"/>
      <c r="H46" s="255">
        <v>138489.1</v>
      </c>
      <c r="I46" s="104" t="s">
        <v>803</v>
      </c>
      <c r="J46" s="142" t="s">
        <v>541</v>
      </c>
      <c r="K46" s="161" t="s">
        <v>593</v>
      </c>
      <c r="L46" s="161"/>
      <c r="M46" s="161"/>
      <c r="N46" s="161"/>
      <c r="O46" s="161"/>
      <c r="P46" s="136"/>
      <c r="Q46" s="161"/>
      <c r="R46" s="161"/>
      <c r="S46" s="161"/>
      <c r="T46" s="161"/>
      <c r="U46" s="161"/>
      <c r="V46" s="160"/>
      <c r="W46" s="45"/>
      <c r="X46" s="45"/>
      <c r="Y46" s="45"/>
      <c r="Z46" s="45"/>
    </row>
    <row r="47" spans="1:26" s="12" customFormat="1" ht="25.5">
      <c r="A47" s="140">
        <v>41</v>
      </c>
      <c r="B47" s="138" t="s">
        <v>480</v>
      </c>
      <c r="C47" s="161" t="s">
        <v>437</v>
      </c>
      <c r="D47" s="161" t="s">
        <v>169</v>
      </c>
      <c r="E47" s="254" t="s">
        <v>170</v>
      </c>
      <c r="F47" s="161" t="s">
        <v>170</v>
      </c>
      <c r="G47" s="161"/>
      <c r="H47" s="255">
        <v>16646.87</v>
      </c>
      <c r="I47" s="104" t="s">
        <v>803</v>
      </c>
      <c r="J47" s="142"/>
      <c r="K47" s="161" t="s">
        <v>594</v>
      </c>
      <c r="L47" s="161"/>
      <c r="M47" s="161"/>
      <c r="N47" s="161"/>
      <c r="O47" s="161"/>
      <c r="P47" s="136"/>
      <c r="Q47" s="161"/>
      <c r="R47" s="161"/>
      <c r="S47" s="161"/>
      <c r="T47" s="161"/>
      <c r="U47" s="161"/>
      <c r="V47" s="160"/>
      <c r="W47" s="45"/>
      <c r="X47" s="45"/>
      <c r="Y47" s="45"/>
      <c r="Z47" s="45"/>
    </row>
    <row r="48" spans="1:26" s="12" customFormat="1" ht="25.5">
      <c r="A48" s="140">
        <v>42</v>
      </c>
      <c r="B48" s="138" t="s">
        <v>481</v>
      </c>
      <c r="C48" s="161" t="s">
        <v>437</v>
      </c>
      <c r="D48" s="161" t="s">
        <v>169</v>
      </c>
      <c r="E48" s="254" t="s">
        <v>170</v>
      </c>
      <c r="F48" s="161" t="s">
        <v>170</v>
      </c>
      <c r="G48" s="161"/>
      <c r="H48" s="255">
        <v>21738.54</v>
      </c>
      <c r="I48" s="104" t="s">
        <v>803</v>
      </c>
      <c r="J48" s="142"/>
      <c r="K48" s="161" t="s">
        <v>595</v>
      </c>
      <c r="L48" s="161"/>
      <c r="M48" s="161"/>
      <c r="N48" s="161"/>
      <c r="O48" s="161"/>
      <c r="P48" s="136"/>
      <c r="Q48" s="161"/>
      <c r="R48" s="161"/>
      <c r="S48" s="161"/>
      <c r="T48" s="161"/>
      <c r="U48" s="161"/>
      <c r="V48" s="160"/>
      <c r="W48" s="45"/>
      <c r="X48" s="45"/>
      <c r="Y48" s="45"/>
      <c r="Z48" s="45"/>
    </row>
    <row r="49" spans="1:26" s="12" customFormat="1" ht="25.5">
      <c r="A49" s="140">
        <v>43</v>
      </c>
      <c r="B49" s="138" t="s">
        <v>482</v>
      </c>
      <c r="C49" s="161" t="s">
        <v>437</v>
      </c>
      <c r="D49" s="161" t="s">
        <v>169</v>
      </c>
      <c r="E49" s="254" t="s">
        <v>170</v>
      </c>
      <c r="F49" s="161" t="s">
        <v>170</v>
      </c>
      <c r="G49" s="161"/>
      <c r="H49" s="255">
        <v>20368.38</v>
      </c>
      <c r="I49" s="104" t="s">
        <v>803</v>
      </c>
      <c r="J49" s="142"/>
      <c r="K49" s="161" t="s">
        <v>596</v>
      </c>
      <c r="L49" s="161"/>
      <c r="M49" s="161"/>
      <c r="N49" s="161"/>
      <c r="O49" s="161"/>
      <c r="P49" s="136"/>
      <c r="Q49" s="161"/>
      <c r="R49" s="161"/>
      <c r="S49" s="161"/>
      <c r="T49" s="161"/>
      <c r="U49" s="161"/>
      <c r="V49" s="160"/>
      <c r="W49" s="45"/>
      <c r="X49" s="45"/>
      <c r="Y49" s="45"/>
      <c r="Z49" s="45"/>
    </row>
    <row r="50" spans="1:26" s="12" customFormat="1" ht="12.75">
      <c r="A50" s="140">
        <v>44</v>
      </c>
      <c r="B50" s="138" t="s">
        <v>483</v>
      </c>
      <c r="C50" s="161" t="s">
        <v>437</v>
      </c>
      <c r="D50" s="161" t="s">
        <v>169</v>
      </c>
      <c r="E50" s="254" t="s">
        <v>170</v>
      </c>
      <c r="F50" s="161" t="s">
        <v>170</v>
      </c>
      <c r="G50" s="161"/>
      <c r="H50" s="255">
        <v>14648.18</v>
      </c>
      <c r="I50" s="104" t="s">
        <v>803</v>
      </c>
      <c r="J50" s="142"/>
      <c r="K50" s="161" t="s">
        <v>597</v>
      </c>
      <c r="L50" s="161"/>
      <c r="M50" s="161"/>
      <c r="N50" s="161"/>
      <c r="O50" s="161"/>
      <c r="P50" s="136"/>
      <c r="Q50" s="161"/>
      <c r="R50" s="161"/>
      <c r="S50" s="161"/>
      <c r="T50" s="161"/>
      <c r="U50" s="161"/>
      <c r="V50" s="160"/>
      <c r="W50" s="45"/>
      <c r="X50" s="45"/>
      <c r="Y50" s="45"/>
      <c r="Z50" s="45"/>
    </row>
    <row r="51" spans="1:26" s="12" customFormat="1" ht="25.5">
      <c r="A51" s="140">
        <v>45</v>
      </c>
      <c r="B51" s="138" t="s">
        <v>484</v>
      </c>
      <c r="C51" s="161" t="s">
        <v>437</v>
      </c>
      <c r="D51" s="161" t="s">
        <v>169</v>
      </c>
      <c r="E51" s="254" t="s">
        <v>170</v>
      </c>
      <c r="F51" s="161" t="s">
        <v>170</v>
      </c>
      <c r="G51" s="161"/>
      <c r="H51" s="255">
        <v>61728.2</v>
      </c>
      <c r="I51" s="104" t="s">
        <v>803</v>
      </c>
      <c r="J51" s="142"/>
      <c r="K51" s="161" t="s">
        <v>598</v>
      </c>
      <c r="L51" s="161"/>
      <c r="M51" s="161"/>
      <c r="N51" s="161"/>
      <c r="O51" s="161"/>
      <c r="P51" s="136"/>
      <c r="Q51" s="161"/>
      <c r="R51" s="161"/>
      <c r="S51" s="161"/>
      <c r="T51" s="161"/>
      <c r="U51" s="161"/>
      <c r="V51" s="160"/>
      <c r="W51" s="45"/>
      <c r="X51" s="45"/>
      <c r="Y51" s="45"/>
      <c r="Z51" s="45"/>
    </row>
    <row r="52" spans="1:26" s="12" customFormat="1" ht="25.5">
      <c r="A52" s="140">
        <v>46</v>
      </c>
      <c r="B52" s="138" t="s">
        <v>485</v>
      </c>
      <c r="C52" s="161" t="s">
        <v>437</v>
      </c>
      <c r="D52" s="161" t="s">
        <v>169</v>
      </c>
      <c r="E52" s="254" t="s">
        <v>170</v>
      </c>
      <c r="F52" s="161" t="s">
        <v>170</v>
      </c>
      <c r="G52" s="161"/>
      <c r="H52" s="255">
        <v>6402.04</v>
      </c>
      <c r="I52" s="104" t="s">
        <v>803</v>
      </c>
      <c r="J52" s="142"/>
      <c r="K52" s="161" t="s">
        <v>599</v>
      </c>
      <c r="L52" s="161"/>
      <c r="M52" s="161"/>
      <c r="N52" s="161"/>
      <c r="O52" s="161"/>
      <c r="P52" s="136"/>
      <c r="Q52" s="161"/>
      <c r="R52" s="161"/>
      <c r="S52" s="161"/>
      <c r="T52" s="161"/>
      <c r="U52" s="161"/>
      <c r="V52" s="160"/>
      <c r="W52" s="45"/>
      <c r="X52" s="45"/>
      <c r="Y52" s="45"/>
      <c r="Z52" s="45"/>
    </row>
    <row r="53" spans="1:26" s="12" customFormat="1" ht="25.5">
      <c r="A53" s="140">
        <v>47</v>
      </c>
      <c r="B53" s="138" t="s">
        <v>486</v>
      </c>
      <c r="C53" s="161" t="s">
        <v>437</v>
      </c>
      <c r="D53" s="161" t="s">
        <v>169</v>
      </c>
      <c r="E53" s="254" t="s">
        <v>170</v>
      </c>
      <c r="F53" s="161" t="s">
        <v>170</v>
      </c>
      <c r="G53" s="161"/>
      <c r="H53" s="255">
        <v>4662.34</v>
      </c>
      <c r="I53" s="104" t="s">
        <v>803</v>
      </c>
      <c r="J53" s="142"/>
      <c r="K53" s="161" t="s">
        <v>600</v>
      </c>
      <c r="L53" s="161"/>
      <c r="M53" s="161"/>
      <c r="N53" s="161"/>
      <c r="O53" s="161"/>
      <c r="P53" s="136"/>
      <c r="Q53" s="161"/>
      <c r="R53" s="161"/>
      <c r="S53" s="161"/>
      <c r="T53" s="161"/>
      <c r="U53" s="161"/>
      <c r="V53" s="160"/>
      <c r="W53" s="45"/>
      <c r="X53" s="45"/>
      <c r="Y53" s="45"/>
      <c r="Z53" s="45"/>
    </row>
    <row r="54" spans="1:26" s="12" customFormat="1" ht="25.5">
      <c r="A54" s="140">
        <v>48</v>
      </c>
      <c r="B54" s="138" t="s">
        <v>487</v>
      </c>
      <c r="C54" s="161" t="s">
        <v>437</v>
      </c>
      <c r="D54" s="161" t="s">
        <v>169</v>
      </c>
      <c r="E54" s="254" t="s">
        <v>170</v>
      </c>
      <c r="F54" s="161" t="s">
        <v>170</v>
      </c>
      <c r="G54" s="161"/>
      <c r="H54" s="255">
        <v>18189.07</v>
      </c>
      <c r="I54" s="104" t="s">
        <v>803</v>
      </c>
      <c r="J54" s="142"/>
      <c r="K54" s="161" t="s">
        <v>601</v>
      </c>
      <c r="L54" s="161"/>
      <c r="M54" s="161"/>
      <c r="N54" s="161"/>
      <c r="O54" s="161"/>
      <c r="P54" s="136"/>
      <c r="Q54" s="161"/>
      <c r="R54" s="161"/>
      <c r="S54" s="161"/>
      <c r="T54" s="161"/>
      <c r="U54" s="161"/>
      <c r="V54" s="160"/>
      <c r="W54" s="45"/>
      <c r="X54" s="45"/>
      <c r="Y54" s="45"/>
      <c r="Z54" s="45"/>
    </row>
    <row r="55" spans="1:26" s="12" customFormat="1" ht="25.5">
      <c r="A55" s="140">
        <v>49</v>
      </c>
      <c r="B55" s="138" t="s">
        <v>488</v>
      </c>
      <c r="C55" s="161" t="s">
        <v>437</v>
      </c>
      <c r="D55" s="161" t="s">
        <v>169</v>
      </c>
      <c r="E55" s="254" t="s">
        <v>170</v>
      </c>
      <c r="F55" s="161" t="s">
        <v>170</v>
      </c>
      <c r="G55" s="161"/>
      <c r="H55" s="255">
        <v>9953.1</v>
      </c>
      <c r="I55" s="104" t="s">
        <v>803</v>
      </c>
      <c r="J55" s="142"/>
      <c r="K55" s="161" t="s">
        <v>602</v>
      </c>
      <c r="L55" s="161"/>
      <c r="M55" s="161"/>
      <c r="N55" s="161"/>
      <c r="O55" s="161"/>
      <c r="P55" s="136"/>
      <c r="Q55" s="161"/>
      <c r="R55" s="161"/>
      <c r="S55" s="161"/>
      <c r="T55" s="161"/>
      <c r="U55" s="161"/>
      <c r="V55" s="160"/>
      <c r="W55" s="45"/>
      <c r="X55" s="45"/>
      <c r="Y55" s="45"/>
      <c r="Z55" s="45"/>
    </row>
    <row r="56" spans="1:26" s="12" customFormat="1" ht="25.5">
      <c r="A56" s="140">
        <v>50</v>
      </c>
      <c r="B56" s="138" t="s">
        <v>489</v>
      </c>
      <c r="C56" s="161" t="s">
        <v>437</v>
      </c>
      <c r="D56" s="161" t="s">
        <v>169</v>
      </c>
      <c r="E56" s="254" t="s">
        <v>170</v>
      </c>
      <c r="F56" s="161" t="s">
        <v>170</v>
      </c>
      <c r="G56" s="161"/>
      <c r="H56" s="255">
        <v>9486.17</v>
      </c>
      <c r="I56" s="104" t="s">
        <v>803</v>
      </c>
      <c r="J56" s="142"/>
      <c r="K56" s="161" t="s">
        <v>603</v>
      </c>
      <c r="L56" s="161"/>
      <c r="M56" s="161"/>
      <c r="N56" s="161"/>
      <c r="O56" s="161"/>
      <c r="P56" s="136"/>
      <c r="Q56" s="161"/>
      <c r="R56" s="161"/>
      <c r="S56" s="161"/>
      <c r="T56" s="161"/>
      <c r="U56" s="161"/>
      <c r="V56" s="160"/>
      <c r="W56" s="45"/>
      <c r="X56" s="45"/>
      <c r="Y56" s="45"/>
      <c r="Z56" s="45"/>
    </row>
    <row r="57" spans="1:26" s="12" customFormat="1" ht="25.5">
      <c r="A57" s="140">
        <v>51</v>
      </c>
      <c r="B57" s="138" t="s">
        <v>490</v>
      </c>
      <c r="C57" s="161" t="s">
        <v>437</v>
      </c>
      <c r="D57" s="161" t="s">
        <v>169</v>
      </c>
      <c r="E57" s="254" t="s">
        <v>170</v>
      </c>
      <c r="F57" s="161" t="s">
        <v>170</v>
      </c>
      <c r="G57" s="161"/>
      <c r="H57" s="255">
        <v>9898.67</v>
      </c>
      <c r="I57" s="104" t="s">
        <v>803</v>
      </c>
      <c r="J57" s="142"/>
      <c r="K57" s="161" t="s">
        <v>604</v>
      </c>
      <c r="L57" s="161"/>
      <c r="M57" s="161"/>
      <c r="N57" s="161"/>
      <c r="O57" s="161"/>
      <c r="P57" s="136"/>
      <c r="Q57" s="161"/>
      <c r="R57" s="161"/>
      <c r="S57" s="161"/>
      <c r="T57" s="161"/>
      <c r="U57" s="161"/>
      <c r="V57" s="160"/>
      <c r="W57" s="45"/>
      <c r="X57" s="45"/>
      <c r="Y57" s="45"/>
      <c r="Z57" s="45"/>
    </row>
    <row r="58" spans="1:26" s="12" customFormat="1" ht="25.5">
      <c r="A58" s="140">
        <v>52</v>
      </c>
      <c r="B58" s="138" t="s">
        <v>491</v>
      </c>
      <c r="C58" s="161" t="s">
        <v>437</v>
      </c>
      <c r="D58" s="161" t="s">
        <v>169</v>
      </c>
      <c r="E58" s="254" t="s">
        <v>170</v>
      </c>
      <c r="F58" s="161" t="s">
        <v>170</v>
      </c>
      <c r="G58" s="161"/>
      <c r="H58" s="255">
        <v>18540.79</v>
      </c>
      <c r="I58" s="104" t="s">
        <v>803</v>
      </c>
      <c r="J58" s="142" t="s">
        <v>541</v>
      </c>
      <c r="K58" s="161" t="s">
        <v>605</v>
      </c>
      <c r="L58" s="161"/>
      <c r="M58" s="161"/>
      <c r="N58" s="161"/>
      <c r="O58" s="161"/>
      <c r="P58" s="136"/>
      <c r="Q58" s="161"/>
      <c r="R58" s="161"/>
      <c r="S58" s="161"/>
      <c r="T58" s="161"/>
      <c r="U58" s="161"/>
      <c r="V58" s="160"/>
      <c r="W58" s="45"/>
      <c r="X58" s="45"/>
      <c r="Y58" s="45"/>
      <c r="Z58" s="45"/>
    </row>
    <row r="59" spans="1:26" s="12" customFormat="1" ht="25.5">
      <c r="A59" s="140">
        <v>53</v>
      </c>
      <c r="B59" s="138" t="s">
        <v>492</v>
      </c>
      <c r="C59" s="161" t="s">
        <v>437</v>
      </c>
      <c r="D59" s="161" t="s">
        <v>169</v>
      </c>
      <c r="E59" s="254" t="s">
        <v>170</v>
      </c>
      <c r="F59" s="161" t="s">
        <v>170</v>
      </c>
      <c r="G59" s="161"/>
      <c r="H59" s="255">
        <v>52489.1</v>
      </c>
      <c r="I59" s="104" t="s">
        <v>803</v>
      </c>
      <c r="J59" s="142"/>
      <c r="K59" s="161" t="s">
        <v>606</v>
      </c>
      <c r="L59" s="161"/>
      <c r="M59" s="161"/>
      <c r="N59" s="161"/>
      <c r="O59" s="161"/>
      <c r="P59" s="136"/>
      <c r="Q59" s="161"/>
      <c r="R59" s="161"/>
      <c r="S59" s="161"/>
      <c r="T59" s="161"/>
      <c r="U59" s="161"/>
      <c r="V59" s="160"/>
      <c r="W59" s="45"/>
      <c r="X59" s="45"/>
      <c r="Y59" s="45"/>
      <c r="Z59" s="45"/>
    </row>
    <row r="60" spans="1:26" s="12" customFormat="1" ht="25.5">
      <c r="A60" s="140">
        <v>54</v>
      </c>
      <c r="B60" s="138" t="s">
        <v>493</v>
      </c>
      <c r="C60" s="161" t="s">
        <v>437</v>
      </c>
      <c r="D60" s="161" t="s">
        <v>169</v>
      </c>
      <c r="E60" s="254" t="s">
        <v>170</v>
      </c>
      <c r="F60" s="161" t="s">
        <v>170</v>
      </c>
      <c r="G60" s="161"/>
      <c r="H60" s="255">
        <v>51281.77</v>
      </c>
      <c r="I60" s="104" t="s">
        <v>803</v>
      </c>
      <c r="J60" s="142" t="s">
        <v>541</v>
      </c>
      <c r="K60" s="161" t="s">
        <v>607</v>
      </c>
      <c r="L60" s="161"/>
      <c r="M60" s="161"/>
      <c r="N60" s="161"/>
      <c r="O60" s="161"/>
      <c r="P60" s="136"/>
      <c r="Q60" s="161"/>
      <c r="R60" s="161"/>
      <c r="S60" s="161"/>
      <c r="T60" s="161"/>
      <c r="U60" s="161"/>
      <c r="V60" s="160"/>
      <c r="W60" s="45"/>
      <c r="X60" s="45"/>
      <c r="Y60" s="45"/>
      <c r="Z60" s="45"/>
    </row>
    <row r="61" spans="1:26" s="12" customFormat="1" ht="25.5">
      <c r="A61" s="140">
        <v>55</v>
      </c>
      <c r="B61" s="138" t="s">
        <v>494</v>
      </c>
      <c r="C61" s="161" t="s">
        <v>437</v>
      </c>
      <c r="D61" s="161" t="s">
        <v>169</v>
      </c>
      <c r="E61" s="254" t="s">
        <v>170</v>
      </c>
      <c r="F61" s="161" t="s">
        <v>170</v>
      </c>
      <c r="G61" s="161"/>
      <c r="H61" s="255">
        <v>2795.02</v>
      </c>
      <c r="I61" s="104" t="s">
        <v>803</v>
      </c>
      <c r="J61" s="142"/>
      <c r="K61" s="161" t="s">
        <v>608</v>
      </c>
      <c r="L61" s="161"/>
      <c r="M61" s="161"/>
      <c r="N61" s="161"/>
      <c r="O61" s="161"/>
      <c r="P61" s="136"/>
      <c r="Q61" s="161"/>
      <c r="R61" s="161"/>
      <c r="S61" s="161"/>
      <c r="T61" s="161"/>
      <c r="U61" s="161"/>
      <c r="V61" s="160"/>
      <c r="W61" s="45"/>
      <c r="X61" s="45"/>
      <c r="Y61" s="45"/>
      <c r="Z61" s="45"/>
    </row>
    <row r="62" spans="1:26" s="12" customFormat="1" ht="25.5">
      <c r="A62" s="140">
        <v>56</v>
      </c>
      <c r="B62" s="138" t="s">
        <v>495</v>
      </c>
      <c r="C62" s="161" t="s">
        <v>437</v>
      </c>
      <c r="D62" s="161" t="s">
        <v>169</v>
      </c>
      <c r="E62" s="254" t="s">
        <v>170</v>
      </c>
      <c r="F62" s="161" t="s">
        <v>170</v>
      </c>
      <c r="G62" s="161"/>
      <c r="H62" s="255">
        <v>1474571.01</v>
      </c>
      <c r="I62" s="104" t="s">
        <v>803</v>
      </c>
      <c r="J62" s="142" t="s">
        <v>541</v>
      </c>
      <c r="K62" s="161" t="s">
        <v>593</v>
      </c>
      <c r="L62" s="161"/>
      <c r="M62" s="161"/>
      <c r="N62" s="161"/>
      <c r="O62" s="161"/>
      <c r="P62" s="136"/>
      <c r="Q62" s="161"/>
      <c r="R62" s="161"/>
      <c r="S62" s="161"/>
      <c r="T62" s="161"/>
      <c r="U62" s="161"/>
      <c r="V62" s="160"/>
      <c r="W62" s="45"/>
      <c r="X62" s="45"/>
      <c r="Y62" s="45"/>
      <c r="Z62" s="45"/>
    </row>
    <row r="63" spans="1:26" s="12" customFormat="1" ht="25.5">
      <c r="A63" s="140">
        <v>57</v>
      </c>
      <c r="B63" s="138" t="s">
        <v>496</v>
      </c>
      <c r="C63" s="161" t="s">
        <v>437</v>
      </c>
      <c r="D63" s="161" t="s">
        <v>169</v>
      </c>
      <c r="E63" s="254" t="s">
        <v>170</v>
      </c>
      <c r="F63" s="161" t="s">
        <v>170</v>
      </c>
      <c r="G63" s="161"/>
      <c r="H63" s="255">
        <v>49597.4</v>
      </c>
      <c r="I63" s="104" t="s">
        <v>803</v>
      </c>
      <c r="J63" s="142" t="s">
        <v>541</v>
      </c>
      <c r="K63" s="161" t="s">
        <v>609</v>
      </c>
      <c r="L63" s="161"/>
      <c r="M63" s="161"/>
      <c r="N63" s="161"/>
      <c r="O63" s="161"/>
      <c r="P63" s="136"/>
      <c r="Q63" s="161"/>
      <c r="R63" s="161"/>
      <c r="S63" s="161"/>
      <c r="T63" s="161"/>
      <c r="U63" s="161"/>
      <c r="V63" s="160"/>
      <c r="W63" s="45"/>
      <c r="X63" s="45"/>
      <c r="Y63" s="45"/>
      <c r="Z63" s="45"/>
    </row>
    <row r="64" spans="1:26" s="12" customFormat="1" ht="25.5">
      <c r="A64" s="140">
        <v>58</v>
      </c>
      <c r="B64" s="138" t="s">
        <v>497</v>
      </c>
      <c r="C64" s="161" t="s">
        <v>437</v>
      </c>
      <c r="D64" s="161" t="s">
        <v>169</v>
      </c>
      <c r="E64" s="254" t="s">
        <v>170</v>
      </c>
      <c r="F64" s="161" t="s">
        <v>170</v>
      </c>
      <c r="G64" s="161"/>
      <c r="H64" s="255">
        <v>534576.68</v>
      </c>
      <c r="I64" s="104" t="s">
        <v>803</v>
      </c>
      <c r="J64" s="142"/>
      <c r="K64" s="161" t="s">
        <v>610</v>
      </c>
      <c r="L64" s="161"/>
      <c r="M64" s="161"/>
      <c r="N64" s="161"/>
      <c r="O64" s="161"/>
      <c r="P64" s="136"/>
      <c r="Q64" s="161"/>
      <c r="R64" s="161"/>
      <c r="S64" s="161"/>
      <c r="T64" s="161"/>
      <c r="U64" s="161"/>
      <c r="V64" s="160"/>
      <c r="W64" s="45"/>
      <c r="X64" s="45"/>
      <c r="Y64" s="45"/>
      <c r="Z64" s="45"/>
    </row>
    <row r="65" spans="1:26" s="12" customFormat="1" ht="25.5">
      <c r="A65" s="164">
        <v>59</v>
      </c>
      <c r="B65" s="162" t="s">
        <v>498</v>
      </c>
      <c r="C65" s="163" t="s">
        <v>437</v>
      </c>
      <c r="D65" s="163" t="s">
        <v>169</v>
      </c>
      <c r="E65" s="254" t="s">
        <v>170</v>
      </c>
      <c r="F65" s="163" t="s">
        <v>170</v>
      </c>
      <c r="G65" s="163"/>
      <c r="H65" s="255">
        <v>118138.23</v>
      </c>
      <c r="I65" s="104" t="s">
        <v>803</v>
      </c>
      <c r="J65" s="141"/>
      <c r="K65" s="163" t="s">
        <v>610</v>
      </c>
      <c r="L65" s="163"/>
      <c r="M65" s="163"/>
      <c r="N65" s="163"/>
      <c r="O65" s="163"/>
      <c r="P65" s="136"/>
      <c r="Q65" s="161"/>
      <c r="R65" s="161"/>
      <c r="S65" s="161"/>
      <c r="T65" s="161"/>
      <c r="U65" s="161"/>
      <c r="V65" s="160"/>
      <c r="W65" s="80"/>
      <c r="X65" s="80"/>
      <c r="Y65" s="80"/>
      <c r="Z65" s="80"/>
    </row>
    <row r="66" spans="1:26" s="12" customFormat="1" ht="51" customHeight="1">
      <c r="A66" s="264">
        <v>60</v>
      </c>
      <c r="B66" s="265" t="s">
        <v>499</v>
      </c>
      <c r="C66" s="161" t="s">
        <v>437</v>
      </c>
      <c r="D66" s="161" t="s">
        <v>169</v>
      </c>
      <c r="E66" s="140" t="s">
        <v>170</v>
      </c>
      <c r="F66" s="265" t="s">
        <v>170</v>
      </c>
      <c r="G66" s="265"/>
      <c r="H66" s="144">
        <v>34051</v>
      </c>
      <c r="I66" s="104" t="s">
        <v>803</v>
      </c>
      <c r="J66" s="266"/>
      <c r="K66" s="265" t="s">
        <v>611</v>
      </c>
      <c r="L66" s="265"/>
      <c r="M66" s="265"/>
      <c r="N66" s="265"/>
      <c r="O66" s="161"/>
      <c r="P66" s="136"/>
      <c r="Q66" s="265"/>
      <c r="R66" s="265"/>
      <c r="S66" s="265"/>
      <c r="T66" s="265"/>
      <c r="U66" s="265"/>
      <c r="V66" s="265"/>
      <c r="W66" s="45"/>
      <c r="X66" s="45"/>
      <c r="Y66" s="45"/>
      <c r="Z66" s="45"/>
    </row>
    <row r="67" spans="1:26" s="12" customFormat="1" ht="25.5">
      <c r="A67" s="264">
        <v>61</v>
      </c>
      <c r="B67" s="265" t="s">
        <v>500</v>
      </c>
      <c r="C67" s="161" t="s">
        <v>437</v>
      </c>
      <c r="D67" s="161" t="s">
        <v>169</v>
      </c>
      <c r="E67" s="140" t="s">
        <v>170</v>
      </c>
      <c r="F67" s="265" t="s">
        <v>170</v>
      </c>
      <c r="G67" s="265"/>
      <c r="H67" s="267">
        <v>19003.5</v>
      </c>
      <c r="I67" s="104" t="s">
        <v>803</v>
      </c>
      <c r="J67" s="266" t="s">
        <v>541</v>
      </c>
      <c r="K67" s="265" t="s">
        <v>612</v>
      </c>
      <c r="L67" s="265"/>
      <c r="M67" s="265"/>
      <c r="N67" s="265"/>
      <c r="O67" s="161"/>
      <c r="P67" s="136"/>
      <c r="Q67" s="265"/>
      <c r="R67" s="265"/>
      <c r="S67" s="265"/>
      <c r="T67" s="265"/>
      <c r="U67" s="265"/>
      <c r="V67" s="265"/>
      <c r="W67" s="16"/>
      <c r="X67" s="45"/>
      <c r="Y67" s="45"/>
      <c r="Z67" s="45"/>
    </row>
    <row r="68" spans="1:26" s="12" customFormat="1" ht="25.5">
      <c r="A68" s="140">
        <v>62</v>
      </c>
      <c r="B68" s="138" t="s">
        <v>501</v>
      </c>
      <c r="C68" s="161" t="s">
        <v>437</v>
      </c>
      <c r="D68" s="161" t="s">
        <v>169</v>
      </c>
      <c r="E68" s="140" t="s">
        <v>170</v>
      </c>
      <c r="F68" s="161" t="s">
        <v>170</v>
      </c>
      <c r="G68" s="161"/>
      <c r="H68" s="144">
        <v>5500</v>
      </c>
      <c r="I68" s="104" t="s">
        <v>803</v>
      </c>
      <c r="J68" s="268"/>
      <c r="K68" s="161" t="s">
        <v>613</v>
      </c>
      <c r="L68" s="161"/>
      <c r="M68" s="161"/>
      <c r="N68" s="161"/>
      <c r="O68" s="161"/>
      <c r="P68" s="136"/>
      <c r="Q68" s="161"/>
      <c r="R68" s="161"/>
      <c r="S68" s="161"/>
      <c r="T68" s="161"/>
      <c r="U68" s="161"/>
      <c r="V68" s="161"/>
      <c r="W68" s="16"/>
      <c r="X68" s="45"/>
      <c r="Y68" s="45"/>
      <c r="Z68" s="45"/>
    </row>
    <row r="69" spans="1:26" s="12" customFormat="1" ht="25.5">
      <c r="A69" s="140">
        <v>63</v>
      </c>
      <c r="B69" s="138" t="s">
        <v>502</v>
      </c>
      <c r="C69" s="161" t="s">
        <v>437</v>
      </c>
      <c r="D69" s="161" t="s">
        <v>169</v>
      </c>
      <c r="E69" s="140" t="s">
        <v>170</v>
      </c>
      <c r="F69" s="161" t="s">
        <v>170</v>
      </c>
      <c r="G69" s="161"/>
      <c r="H69" s="267">
        <v>6250</v>
      </c>
      <c r="I69" s="104" t="s">
        <v>803</v>
      </c>
      <c r="J69" s="268"/>
      <c r="K69" s="161" t="s">
        <v>614</v>
      </c>
      <c r="L69" s="161"/>
      <c r="M69" s="161"/>
      <c r="N69" s="161"/>
      <c r="O69" s="161"/>
      <c r="P69" s="136"/>
      <c r="Q69" s="161"/>
      <c r="R69" s="161"/>
      <c r="S69" s="161"/>
      <c r="T69" s="161"/>
      <c r="U69" s="161"/>
      <c r="V69" s="161"/>
      <c r="W69" s="45"/>
      <c r="X69" s="45"/>
      <c r="Y69" s="45"/>
      <c r="Z69" s="45"/>
    </row>
    <row r="70" spans="1:26" s="12" customFormat="1" ht="25.5">
      <c r="A70" s="140">
        <v>64</v>
      </c>
      <c r="B70" s="138" t="s">
        <v>503</v>
      </c>
      <c r="C70" s="161" t="s">
        <v>437</v>
      </c>
      <c r="D70" s="161" t="s">
        <v>169</v>
      </c>
      <c r="E70" s="140" t="s">
        <v>170</v>
      </c>
      <c r="F70" s="161" t="s">
        <v>170</v>
      </c>
      <c r="G70" s="161"/>
      <c r="H70" s="267">
        <v>6250</v>
      </c>
      <c r="I70" s="104" t="s">
        <v>803</v>
      </c>
      <c r="J70" s="268"/>
      <c r="K70" s="161" t="s">
        <v>615</v>
      </c>
      <c r="L70" s="161"/>
      <c r="M70" s="161"/>
      <c r="N70" s="161"/>
      <c r="O70" s="161"/>
      <c r="P70" s="136"/>
      <c r="Q70" s="161"/>
      <c r="R70" s="161"/>
      <c r="S70" s="161"/>
      <c r="T70" s="161"/>
      <c r="U70" s="161"/>
      <c r="V70" s="161"/>
      <c r="W70" s="45"/>
      <c r="X70" s="45"/>
      <c r="Y70" s="45"/>
      <c r="Z70" s="45"/>
    </row>
    <row r="71" spans="1:26" s="12" customFormat="1" ht="25.5">
      <c r="A71" s="140">
        <v>65</v>
      </c>
      <c r="B71" s="138" t="s">
        <v>504</v>
      </c>
      <c r="C71" s="161" t="s">
        <v>437</v>
      </c>
      <c r="D71" s="161" t="s">
        <v>169</v>
      </c>
      <c r="E71" s="140" t="s">
        <v>170</v>
      </c>
      <c r="F71" s="161" t="s">
        <v>170</v>
      </c>
      <c r="G71" s="161"/>
      <c r="H71" s="267">
        <v>6250</v>
      </c>
      <c r="I71" s="104" t="s">
        <v>803</v>
      </c>
      <c r="J71" s="268"/>
      <c r="K71" s="161" t="s">
        <v>615</v>
      </c>
      <c r="L71" s="161"/>
      <c r="M71" s="161"/>
      <c r="N71" s="161"/>
      <c r="O71" s="161"/>
      <c r="P71" s="136"/>
      <c r="Q71" s="161"/>
      <c r="R71" s="161"/>
      <c r="S71" s="161"/>
      <c r="T71" s="161"/>
      <c r="U71" s="161"/>
      <c r="V71" s="161"/>
      <c r="W71" s="45"/>
      <c r="X71" s="16"/>
      <c r="Y71" s="45"/>
      <c r="Z71" s="45"/>
    </row>
    <row r="72" spans="1:26" s="12" customFormat="1" ht="25.5">
      <c r="A72" s="140">
        <v>66</v>
      </c>
      <c r="B72" s="138" t="s">
        <v>505</v>
      </c>
      <c r="C72" s="161" t="s">
        <v>437</v>
      </c>
      <c r="D72" s="161" t="s">
        <v>169</v>
      </c>
      <c r="E72" s="140" t="s">
        <v>170</v>
      </c>
      <c r="F72" s="161" t="s">
        <v>170</v>
      </c>
      <c r="G72" s="161"/>
      <c r="H72" s="144">
        <v>6250</v>
      </c>
      <c r="I72" s="104" t="s">
        <v>803</v>
      </c>
      <c r="J72" s="269" t="s">
        <v>541</v>
      </c>
      <c r="K72" s="161" t="s">
        <v>616</v>
      </c>
      <c r="L72" s="161"/>
      <c r="M72" s="161"/>
      <c r="N72" s="161"/>
      <c r="O72" s="161"/>
      <c r="P72" s="136"/>
      <c r="Q72" s="140"/>
      <c r="R72" s="140"/>
      <c r="S72" s="140"/>
      <c r="T72" s="140"/>
      <c r="U72" s="140"/>
      <c r="V72" s="140"/>
      <c r="W72" s="45"/>
      <c r="X72" s="45"/>
      <c r="Y72" s="45"/>
      <c r="Z72" s="45"/>
    </row>
    <row r="73" spans="1:26" s="12" customFormat="1" ht="25.5">
      <c r="A73" s="140">
        <v>67</v>
      </c>
      <c r="B73" s="138" t="s">
        <v>506</v>
      </c>
      <c r="C73" s="161" t="s">
        <v>437</v>
      </c>
      <c r="D73" s="161" t="s">
        <v>169</v>
      </c>
      <c r="E73" s="140" t="s">
        <v>170</v>
      </c>
      <c r="F73" s="161" t="s">
        <v>170</v>
      </c>
      <c r="G73" s="161"/>
      <c r="H73" s="144">
        <v>5900</v>
      </c>
      <c r="I73" s="104" t="s">
        <v>803</v>
      </c>
      <c r="J73" s="269"/>
      <c r="K73" s="161" t="s">
        <v>617</v>
      </c>
      <c r="L73" s="161"/>
      <c r="M73" s="161"/>
      <c r="N73" s="161"/>
      <c r="O73" s="161"/>
      <c r="P73" s="136"/>
      <c r="Q73" s="140"/>
      <c r="R73" s="140"/>
      <c r="S73" s="140"/>
      <c r="T73" s="140"/>
      <c r="U73" s="140"/>
      <c r="V73" s="140"/>
      <c r="W73" s="45"/>
      <c r="X73" s="45"/>
      <c r="Y73" s="45"/>
      <c r="Z73" s="45"/>
    </row>
    <row r="74" spans="1:26" s="12" customFormat="1" ht="25.5">
      <c r="A74" s="140">
        <v>68</v>
      </c>
      <c r="B74" s="138" t="s">
        <v>506</v>
      </c>
      <c r="C74" s="161" t="s">
        <v>437</v>
      </c>
      <c r="D74" s="161" t="s">
        <v>169</v>
      </c>
      <c r="E74" s="140" t="s">
        <v>170</v>
      </c>
      <c r="F74" s="161" t="s">
        <v>170</v>
      </c>
      <c r="G74" s="161"/>
      <c r="H74" s="144">
        <v>6190</v>
      </c>
      <c r="I74" s="104" t="s">
        <v>803</v>
      </c>
      <c r="J74" s="269"/>
      <c r="K74" s="161" t="s">
        <v>617</v>
      </c>
      <c r="L74" s="161"/>
      <c r="M74" s="161"/>
      <c r="N74" s="161"/>
      <c r="O74" s="161"/>
      <c r="P74" s="136"/>
      <c r="Q74" s="140"/>
      <c r="R74" s="140"/>
      <c r="S74" s="140"/>
      <c r="T74" s="140"/>
      <c r="U74" s="140"/>
      <c r="V74" s="140"/>
      <c r="W74" s="45"/>
      <c r="X74" s="45"/>
      <c r="Y74" s="45"/>
      <c r="Z74" s="45"/>
    </row>
    <row r="75" spans="1:26" s="12" customFormat="1" ht="25.5">
      <c r="A75" s="140">
        <v>69</v>
      </c>
      <c r="B75" s="138" t="s">
        <v>507</v>
      </c>
      <c r="C75" s="161" t="s">
        <v>437</v>
      </c>
      <c r="D75" s="161" t="s">
        <v>169</v>
      </c>
      <c r="E75" s="140" t="s">
        <v>170</v>
      </c>
      <c r="F75" s="161" t="s">
        <v>170</v>
      </c>
      <c r="G75" s="161"/>
      <c r="H75" s="144">
        <v>7055</v>
      </c>
      <c r="I75" s="104" t="s">
        <v>803</v>
      </c>
      <c r="J75" s="269" t="s">
        <v>541</v>
      </c>
      <c r="K75" s="161" t="s">
        <v>618</v>
      </c>
      <c r="L75" s="161"/>
      <c r="M75" s="161"/>
      <c r="N75" s="161"/>
      <c r="O75" s="161"/>
      <c r="P75" s="136"/>
      <c r="Q75" s="140"/>
      <c r="R75" s="140"/>
      <c r="S75" s="140"/>
      <c r="T75" s="140"/>
      <c r="U75" s="140"/>
      <c r="V75" s="140"/>
      <c r="W75" s="45"/>
      <c r="X75" s="45"/>
      <c r="Y75" s="45"/>
      <c r="Z75" s="45"/>
    </row>
    <row r="76" spans="1:26" s="12" customFormat="1" ht="25.5">
      <c r="A76" s="164">
        <v>70</v>
      </c>
      <c r="B76" s="162" t="s">
        <v>508</v>
      </c>
      <c r="C76" s="163" t="s">
        <v>437</v>
      </c>
      <c r="D76" s="163" t="s">
        <v>169</v>
      </c>
      <c r="E76" s="254" t="s">
        <v>170</v>
      </c>
      <c r="F76" s="163" t="s">
        <v>170</v>
      </c>
      <c r="G76" s="163"/>
      <c r="H76" s="143">
        <v>5845</v>
      </c>
      <c r="I76" s="104" t="s">
        <v>803</v>
      </c>
      <c r="J76" s="261"/>
      <c r="K76" s="163" t="s">
        <v>619</v>
      </c>
      <c r="L76" s="163"/>
      <c r="M76" s="163"/>
      <c r="N76" s="163"/>
      <c r="O76" s="163"/>
      <c r="P76" s="136"/>
      <c r="Q76" s="140"/>
      <c r="R76" s="140"/>
      <c r="S76" s="140"/>
      <c r="T76" s="140"/>
      <c r="U76" s="140"/>
      <c r="V76" s="262"/>
      <c r="W76" s="80"/>
      <c r="X76" s="80"/>
      <c r="Y76" s="80"/>
      <c r="Z76" s="80"/>
    </row>
    <row r="77" spans="1:26" s="12" customFormat="1" ht="25.5">
      <c r="A77" s="164">
        <v>71</v>
      </c>
      <c r="B77" s="162" t="s">
        <v>509</v>
      </c>
      <c r="C77" s="163" t="s">
        <v>437</v>
      </c>
      <c r="D77" s="163" t="s">
        <v>169</v>
      </c>
      <c r="E77" s="254" t="s">
        <v>170</v>
      </c>
      <c r="F77" s="163" t="s">
        <v>170</v>
      </c>
      <c r="G77" s="163"/>
      <c r="H77" s="143">
        <v>8794.5</v>
      </c>
      <c r="I77" s="104" t="s">
        <v>803</v>
      </c>
      <c r="J77" s="261"/>
      <c r="K77" s="163" t="s">
        <v>620</v>
      </c>
      <c r="L77" s="163"/>
      <c r="M77" s="163"/>
      <c r="N77" s="163"/>
      <c r="O77" s="163"/>
      <c r="P77" s="136"/>
      <c r="Q77" s="140"/>
      <c r="R77" s="140"/>
      <c r="S77" s="140"/>
      <c r="T77" s="140"/>
      <c r="U77" s="140"/>
      <c r="V77" s="262"/>
      <c r="W77" s="80"/>
      <c r="X77" s="80"/>
      <c r="Y77" s="80"/>
      <c r="Z77" s="80"/>
    </row>
    <row r="78" spans="1:26" s="12" customFormat="1" ht="25.5">
      <c r="A78" s="164">
        <v>72</v>
      </c>
      <c r="B78" s="162" t="s">
        <v>510</v>
      </c>
      <c r="C78" s="163" t="s">
        <v>437</v>
      </c>
      <c r="D78" s="163" t="s">
        <v>169</v>
      </c>
      <c r="E78" s="254" t="s">
        <v>170</v>
      </c>
      <c r="F78" s="163" t="s">
        <v>170</v>
      </c>
      <c r="G78" s="163"/>
      <c r="H78" s="143">
        <v>6765</v>
      </c>
      <c r="I78" s="104" t="s">
        <v>803</v>
      </c>
      <c r="J78" s="261" t="s">
        <v>541</v>
      </c>
      <c r="K78" s="163" t="s">
        <v>621</v>
      </c>
      <c r="L78" s="163"/>
      <c r="M78" s="163"/>
      <c r="N78" s="163"/>
      <c r="O78" s="163"/>
      <c r="P78" s="136"/>
      <c r="Q78" s="140"/>
      <c r="R78" s="140"/>
      <c r="S78" s="140"/>
      <c r="T78" s="140"/>
      <c r="U78" s="140"/>
      <c r="V78" s="262"/>
      <c r="W78" s="80"/>
      <c r="X78" s="80"/>
      <c r="Y78" s="80"/>
      <c r="Z78" s="80"/>
    </row>
    <row r="79" spans="1:26" s="12" customFormat="1" ht="25.5">
      <c r="A79" s="164">
        <v>73</v>
      </c>
      <c r="B79" s="162" t="s">
        <v>511</v>
      </c>
      <c r="C79" s="163" t="s">
        <v>437</v>
      </c>
      <c r="D79" s="163" t="s">
        <v>169</v>
      </c>
      <c r="E79" s="254" t="s">
        <v>170</v>
      </c>
      <c r="F79" s="163" t="s">
        <v>170</v>
      </c>
      <c r="G79" s="163"/>
      <c r="H79" s="255">
        <v>6333.34</v>
      </c>
      <c r="I79" s="104" t="s">
        <v>803</v>
      </c>
      <c r="J79" s="261"/>
      <c r="K79" s="163" t="s">
        <v>622</v>
      </c>
      <c r="L79" s="163"/>
      <c r="M79" s="163"/>
      <c r="N79" s="163"/>
      <c r="O79" s="163"/>
      <c r="P79" s="136"/>
      <c r="Q79" s="140"/>
      <c r="R79" s="140"/>
      <c r="S79" s="140"/>
      <c r="T79" s="140"/>
      <c r="U79" s="140"/>
      <c r="V79" s="262"/>
      <c r="W79" s="80"/>
      <c r="X79" s="80"/>
      <c r="Y79" s="80"/>
      <c r="Z79" s="80"/>
    </row>
    <row r="80" spans="1:26" s="12" customFormat="1" ht="25.5">
      <c r="A80" s="164">
        <v>74</v>
      </c>
      <c r="B80" s="162" t="s">
        <v>512</v>
      </c>
      <c r="C80" s="163" t="s">
        <v>437</v>
      </c>
      <c r="D80" s="163" t="s">
        <v>169</v>
      </c>
      <c r="E80" s="254" t="s">
        <v>170</v>
      </c>
      <c r="F80" s="163" t="s">
        <v>170</v>
      </c>
      <c r="G80" s="163"/>
      <c r="H80" s="255">
        <v>5500</v>
      </c>
      <c r="I80" s="104" t="s">
        <v>803</v>
      </c>
      <c r="J80" s="261"/>
      <c r="K80" s="163" t="s">
        <v>623</v>
      </c>
      <c r="L80" s="163"/>
      <c r="M80" s="163"/>
      <c r="N80" s="163"/>
      <c r="O80" s="163"/>
      <c r="P80" s="136"/>
      <c r="Q80" s="140"/>
      <c r="R80" s="140"/>
      <c r="S80" s="140"/>
      <c r="T80" s="140"/>
      <c r="U80" s="140"/>
      <c r="V80" s="262"/>
      <c r="W80" s="80"/>
      <c r="X80" s="80"/>
      <c r="Y80" s="80"/>
      <c r="Z80" s="80"/>
    </row>
    <row r="81" spans="1:26" s="12" customFormat="1" ht="25.5">
      <c r="A81" s="164">
        <v>75</v>
      </c>
      <c r="B81" s="162" t="s">
        <v>505</v>
      </c>
      <c r="C81" s="163" t="s">
        <v>437</v>
      </c>
      <c r="D81" s="163" t="s">
        <v>169</v>
      </c>
      <c r="E81" s="254" t="s">
        <v>170</v>
      </c>
      <c r="F81" s="163" t="s">
        <v>170</v>
      </c>
      <c r="G81" s="250"/>
      <c r="H81" s="143">
        <v>5465.33</v>
      </c>
      <c r="I81" s="104" t="s">
        <v>803</v>
      </c>
      <c r="J81" s="261" t="s">
        <v>541</v>
      </c>
      <c r="K81" s="163" t="s">
        <v>616</v>
      </c>
      <c r="L81" s="163"/>
      <c r="M81" s="163"/>
      <c r="N81" s="163"/>
      <c r="O81" s="163"/>
      <c r="P81" s="136"/>
      <c r="Q81" s="140"/>
      <c r="R81" s="140"/>
      <c r="S81" s="140"/>
      <c r="T81" s="140"/>
      <c r="U81" s="140"/>
      <c r="V81" s="262"/>
      <c r="W81" s="80"/>
      <c r="X81" s="80"/>
      <c r="Y81" s="80"/>
      <c r="Z81" s="17"/>
    </row>
    <row r="82" spans="1:26" s="12" customFormat="1" ht="25.5">
      <c r="A82" s="140">
        <v>76</v>
      </c>
      <c r="B82" s="138" t="s">
        <v>513</v>
      </c>
      <c r="C82" s="140" t="s">
        <v>437</v>
      </c>
      <c r="D82" s="161" t="s">
        <v>169</v>
      </c>
      <c r="E82" s="254" t="s">
        <v>170</v>
      </c>
      <c r="F82" s="161" t="s">
        <v>170</v>
      </c>
      <c r="G82" s="140"/>
      <c r="H82" s="144">
        <v>5452.59</v>
      </c>
      <c r="I82" s="104" t="s">
        <v>803</v>
      </c>
      <c r="J82" s="261"/>
      <c r="K82" s="161" t="s">
        <v>624</v>
      </c>
      <c r="L82" s="161"/>
      <c r="M82" s="161"/>
      <c r="N82" s="161"/>
      <c r="O82" s="161"/>
      <c r="P82" s="136"/>
      <c r="Q82" s="140"/>
      <c r="R82" s="140"/>
      <c r="S82" s="140"/>
      <c r="T82" s="140"/>
      <c r="U82" s="140"/>
      <c r="V82" s="262"/>
      <c r="W82" s="70"/>
      <c r="X82" s="70"/>
      <c r="Y82" s="70"/>
      <c r="Z82" s="70"/>
    </row>
    <row r="83" spans="1:26" s="12" customFormat="1" ht="12.75" customHeight="1">
      <c r="A83" s="310" t="s">
        <v>0</v>
      </c>
      <c r="B83" s="311"/>
      <c r="C83" s="311"/>
      <c r="D83" s="311"/>
      <c r="E83" s="311"/>
      <c r="F83" s="311"/>
      <c r="G83" s="312"/>
      <c r="H83" s="256">
        <f>SUM(H6:H82)</f>
        <v>34756773.970000006</v>
      </c>
      <c r="I83" s="282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spans="1:26" ht="12.75" customHeight="1">
      <c r="A84" s="313" t="s">
        <v>53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</row>
    <row r="85" spans="1:26" s="4" customFormat="1" ht="76.5">
      <c r="A85" s="17">
        <v>1</v>
      </c>
      <c r="B85" s="83" t="s">
        <v>167</v>
      </c>
      <c r="C85" s="17" t="s">
        <v>168</v>
      </c>
      <c r="D85" s="17" t="s">
        <v>169</v>
      </c>
      <c r="E85" s="17" t="s">
        <v>170</v>
      </c>
      <c r="F85" s="17" t="s">
        <v>170</v>
      </c>
      <c r="G85" s="17" t="s">
        <v>171</v>
      </c>
      <c r="H85" s="105">
        <v>1184000</v>
      </c>
      <c r="I85" s="105" t="s">
        <v>802</v>
      </c>
      <c r="J85" s="85" t="s">
        <v>172</v>
      </c>
      <c r="K85" s="17" t="s">
        <v>173</v>
      </c>
      <c r="L85" s="17" t="s">
        <v>171</v>
      </c>
      <c r="M85" s="17" t="s">
        <v>171</v>
      </c>
      <c r="N85" s="17" t="s">
        <v>174</v>
      </c>
      <c r="O85" s="17" t="s">
        <v>175</v>
      </c>
      <c r="P85" s="45" t="s">
        <v>171</v>
      </c>
      <c r="Q85" s="17" t="s">
        <v>176</v>
      </c>
      <c r="R85" s="17" t="s">
        <v>177</v>
      </c>
      <c r="S85" s="17" t="s">
        <v>177</v>
      </c>
      <c r="T85" s="17" t="s">
        <v>178</v>
      </c>
      <c r="U85" s="17" t="s">
        <v>179</v>
      </c>
      <c r="V85" s="17" t="s">
        <v>180</v>
      </c>
      <c r="W85" s="80" t="s">
        <v>181</v>
      </c>
      <c r="X85" s="80" t="s">
        <v>182</v>
      </c>
      <c r="Y85" s="80" t="s">
        <v>169</v>
      </c>
      <c r="Z85" s="80" t="s">
        <v>170</v>
      </c>
    </row>
    <row r="86" spans="1:26" s="4" customFormat="1" ht="12.75" customHeight="1">
      <c r="A86" s="310" t="s">
        <v>0</v>
      </c>
      <c r="B86" s="311"/>
      <c r="C86" s="311"/>
      <c r="D86" s="311"/>
      <c r="E86" s="311"/>
      <c r="F86" s="311"/>
      <c r="G86" s="312"/>
      <c r="H86" s="257">
        <f>SUM(H85)</f>
        <v>1184000</v>
      </c>
      <c r="I86" s="283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</row>
    <row r="87" spans="1:26" ht="12.75" customHeight="1">
      <c r="A87" s="313" t="s">
        <v>80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6"/>
      <c r="X87" s="314"/>
      <c r="Y87" s="314"/>
      <c r="Z87" s="314"/>
    </row>
    <row r="88" spans="1:26" s="12" customFormat="1" ht="76.5">
      <c r="A88" s="164">
        <v>1</v>
      </c>
      <c r="B88" s="281" t="s">
        <v>301</v>
      </c>
      <c r="C88" s="163">
        <v>0</v>
      </c>
      <c r="D88" s="163" t="s">
        <v>169</v>
      </c>
      <c r="E88" s="163" t="s">
        <v>170</v>
      </c>
      <c r="F88" s="163" t="s">
        <v>170</v>
      </c>
      <c r="G88" s="163">
        <v>1965</v>
      </c>
      <c r="H88" s="304">
        <v>9152000</v>
      </c>
      <c r="I88" s="304" t="s">
        <v>802</v>
      </c>
      <c r="J88" s="141" t="s">
        <v>304</v>
      </c>
      <c r="K88" s="163" t="s">
        <v>305</v>
      </c>
      <c r="L88" s="163" t="s">
        <v>306</v>
      </c>
      <c r="M88" s="163" t="s">
        <v>307</v>
      </c>
      <c r="N88" s="163" t="s">
        <v>308</v>
      </c>
      <c r="O88" s="163" t="s">
        <v>313</v>
      </c>
      <c r="P88" s="136" t="s">
        <v>313</v>
      </c>
      <c r="Q88" s="161" t="s">
        <v>314</v>
      </c>
      <c r="R88" s="161" t="s">
        <v>314</v>
      </c>
      <c r="S88" s="161" t="s">
        <v>314</v>
      </c>
      <c r="T88" s="161" t="s">
        <v>315</v>
      </c>
      <c r="U88" s="161" t="s">
        <v>314</v>
      </c>
      <c r="V88" s="160" t="s">
        <v>316</v>
      </c>
      <c r="W88" s="17" t="s">
        <v>317</v>
      </c>
      <c r="X88" s="80">
        <v>3</v>
      </c>
      <c r="Y88" s="80" t="s">
        <v>169</v>
      </c>
      <c r="Z88" s="80" t="s">
        <v>170</v>
      </c>
    </row>
    <row r="89" spans="1:26" s="12" customFormat="1" ht="76.5">
      <c r="A89" s="164">
        <v>2</v>
      </c>
      <c r="B89" s="162" t="s">
        <v>302</v>
      </c>
      <c r="C89" s="163">
        <v>0</v>
      </c>
      <c r="D89" s="163" t="s">
        <v>169</v>
      </c>
      <c r="E89" s="163" t="s">
        <v>170</v>
      </c>
      <c r="F89" s="163" t="s">
        <v>170</v>
      </c>
      <c r="G89" s="163">
        <v>1992</v>
      </c>
      <c r="H89" s="305"/>
      <c r="I89" s="305"/>
      <c r="J89" s="141" t="s">
        <v>304</v>
      </c>
      <c r="K89" s="163" t="s">
        <v>305</v>
      </c>
      <c r="L89" s="163" t="s">
        <v>306</v>
      </c>
      <c r="M89" s="163" t="s">
        <v>307</v>
      </c>
      <c r="N89" s="163" t="s">
        <v>308</v>
      </c>
      <c r="O89" s="163" t="s">
        <v>313</v>
      </c>
      <c r="P89" s="136" t="s">
        <v>313</v>
      </c>
      <c r="Q89" s="161" t="s">
        <v>314</v>
      </c>
      <c r="R89" s="161" t="s">
        <v>314</v>
      </c>
      <c r="S89" s="161" t="s">
        <v>314</v>
      </c>
      <c r="T89" s="161" t="s">
        <v>314</v>
      </c>
      <c r="U89" s="161" t="s">
        <v>314</v>
      </c>
      <c r="V89" s="160" t="s">
        <v>314</v>
      </c>
      <c r="W89" s="80">
        <v>0</v>
      </c>
      <c r="X89" s="80">
        <v>1</v>
      </c>
      <c r="Y89" s="80" t="s">
        <v>170</v>
      </c>
      <c r="Z89" s="80" t="s">
        <v>170</v>
      </c>
    </row>
    <row r="90" spans="1:26" s="12" customFormat="1" ht="38.25">
      <c r="A90" s="164">
        <v>3</v>
      </c>
      <c r="B90" s="281" t="s">
        <v>223</v>
      </c>
      <c r="C90" s="163">
        <v>0</v>
      </c>
      <c r="D90" s="163" t="s">
        <v>169</v>
      </c>
      <c r="E90" s="163" t="s">
        <v>170</v>
      </c>
      <c r="F90" s="163" t="s">
        <v>170</v>
      </c>
      <c r="G90" s="163">
        <v>2006</v>
      </c>
      <c r="H90" s="104">
        <v>6945000</v>
      </c>
      <c r="I90" s="104" t="s">
        <v>802</v>
      </c>
      <c r="J90" s="141" t="s">
        <v>309</v>
      </c>
      <c r="K90" s="163" t="s">
        <v>305</v>
      </c>
      <c r="L90" s="163" t="s">
        <v>310</v>
      </c>
      <c r="M90" s="163">
        <v>0</v>
      </c>
      <c r="N90" s="163" t="s">
        <v>311</v>
      </c>
      <c r="O90" s="163" t="s">
        <v>313</v>
      </c>
      <c r="P90" s="136" t="s">
        <v>313</v>
      </c>
      <c r="Q90" s="161" t="s">
        <v>315</v>
      </c>
      <c r="R90" s="161" t="s">
        <v>315</v>
      </c>
      <c r="S90" s="161" t="s">
        <v>315</v>
      </c>
      <c r="T90" s="161" t="s">
        <v>315</v>
      </c>
      <c r="U90" s="161" t="s">
        <v>315</v>
      </c>
      <c r="V90" s="160" t="s">
        <v>315</v>
      </c>
      <c r="W90" s="80" t="s">
        <v>318</v>
      </c>
      <c r="X90" s="80">
        <v>1</v>
      </c>
      <c r="Y90" s="80" t="s">
        <v>170</v>
      </c>
      <c r="Z90" s="80" t="s">
        <v>170</v>
      </c>
    </row>
    <row r="91" spans="1:26" s="12" customFormat="1" ht="25.5">
      <c r="A91" s="164">
        <v>4</v>
      </c>
      <c r="B91" s="281" t="s">
        <v>303</v>
      </c>
      <c r="C91" s="163">
        <v>0</v>
      </c>
      <c r="D91" s="163" t="s">
        <v>169</v>
      </c>
      <c r="E91" s="163" t="s">
        <v>170</v>
      </c>
      <c r="F91" s="163" t="s">
        <v>170</v>
      </c>
      <c r="G91" s="163">
        <v>1982</v>
      </c>
      <c r="H91" s="104">
        <v>86000</v>
      </c>
      <c r="I91" s="104" t="s">
        <v>802</v>
      </c>
      <c r="J91" s="141" t="s">
        <v>312</v>
      </c>
      <c r="K91" s="163" t="s">
        <v>305</v>
      </c>
      <c r="L91" s="163" t="s">
        <v>306</v>
      </c>
      <c r="M91" s="163">
        <v>0</v>
      </c>
      <c r="N91" s="163">
        <v>0</v>
      </c>
      <c r="O91" s="163" t="s">
        <v>313</v>
      </c>
      <c r="P91" s="136" t="s">
        <v>313</v>
      </c>
      <c r="Q91" s="161" t="s">
        <v>316</v>
      </c>
      <c r="R91" s="161" t="s">
        <v>313</v>
      </c>
      <c r="S91" s="161" t="s">
        <v>313</v>
      </c>
      <c r="T91" s="161" t="s">
        <v>314</v>
      </c>
      <c r="U91" s="161" t="s">
        <v>313</v>
      </c>
      <c r="V91" s="160" t="s">
        <v>313</v>
      </c>
      <c r="W91" s="80" t="s">
        <v>319</v>
      </c>
      <c r="X91" s="80">
        <v>1</v>
      </c>
      <c r="Y91" s="80" t="s">
        <v>170</v>
      </c>
      <c r="Z91" s="80" t="s">
        <v>170</v>
      </c>
    </row>
    <row r="92" spans="1:26" s="4" customFormat="1" ht="12.75" customHeight="1">
      <c r="A92" s="310" t="s">
        <v>0</v>
      </c>
      <c r="B92" s="311"/>
      <c r="C92" s="311"/>
      <c r="D92" s="311"/>
      <c r="E92" s="311"/>
      <c r="F92" s="311"/>
      <c r="G92" s="312"/>
      <c r="H92" s="257">
        <f>SUM(H88:H91)</f>
        <v>16183000</v>
      </c>
      <c r="I92" s="28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spans="1:26" ht="12.75" customHeight="1">
      <c r="A93" s="313" t="s">
        <v>60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</row>
    <row r="94" spans="1:26" s="3" customFormat="1" ht="38.25">
      <c r="A94" s="16">
        <v>1</v>
      </c>
      <c r="B94" s="79" t="s">
        <v>191</v>
      </c>
      <c r="C94" s="17" t="s">
        <v>192</v>
      </c>
      <c r="D94" s="17" t="s">
        <v>193</v>
      </c>
      <c r="E94" s="17" t="s">
        <v>77</v>
      </c>
      <c r="F94" s="17" t="s">
        <v>77</v>
      </c>
      <c r="G94" s="17">
        <v>1981</v>
      </c>
      <c r="H94" s="105">
        <v>3847000</v>
      </c>
      <c r="I94" s="105" t="s">
        <v>802</v>
      </c>
      <c r="J94" s="85" t="s">
        <v>195</v>
      </c>
      <c r="K94" s="17" t="s">
        <v>196</v>
      </c>
      <c r="L94" s="17" t="s">
        <v>197</v>
      </c>
      <c r="M94" s="17" t="s">
        <v>198</v>
      </c>
      <c r="N94" s="17" t="s">
        <v>199</v>
      </c>
      <c r="O94" s="17" t="s">
        <v>204</v>
      </c>
      <c r="P94" s="17">
        <v>0</v>
      </c>
      <c r="Q94" s="17" t="s">
        <v>205</v>
      </c>
      <c r="R94" s="17" t="s">
        <v>206</v>
      </c>
      <c r="S94" s="17" t="s">
        <v>207</v>
      </c>
      <c r="T94" s="17" t="s">
        <v>206</v>
      </c>
      <c r="U94" s="17" t="s">
        <v>206</v>
      </c>
      <c r="V94" s="17" t="s">
        <v>206</v>
      </c>
      <c r="W94" s="80">
        <v>1008.5</v>
      </c>
      <c r="X94" s="80">
        <v>2</v>
      </c>
      <c r="Y94" s="80" t="s">
        <v>77</v>
      </c>
      <c r="Z94" s="80" t="s">
        <v>193</v>
      </c>
    </row>
    <row r="95" spans="1:26" s="3" customFormat="1" ht="51">
      <c r="A95" s="16">
        <v>2</v>
      </c>
      <c r="B95" s="19" t="s">
        <v>194</v>
      </c>
      <c r="C95" s="17" t="s">
        <v>192</v>
      </c>
      <c r="D95" s="16" t="s">
        <v>193</v>
      </c>
      <c r="E95" s="16" t="s">
        <v>77</v>
      </c>
      <c r="F95" s="16" t="s">
        <v>77</v>
      </c>
      <c r="G95" s="16">
        <v>1978</v>
      </c>
      <c r="H95" s="105">
        <v>1882000</v>
      </c>
      <c r="I95" s="105" t="s">
        <v>802</v>
      </c>
      <c r="J95" s="16" t="s">
        <v>200</v>
      </c>
      <c r="K95" s="16" t="s">
        <v>201</v>
      </c>
      <c r="L95" s="16" t="s">
        <v>202</v>
      </c>
      <c r="M95" s="16" t="s">
        <v>203</v>
      </c>
      <c r="N95" s="16" t="s">
        <v>199</v>
      </c>
      <c r="O95" s="16" t="s">
        <v>208</v>
      </c>
      <c r="P95" s="16">
        <v>0</v>
      </c>
      <c r="Q95" s="16" t="s">
        <v>205</v>
      </c>
      <c r="R95" s="16" t="s">
        <v>206</v>
      </c>
      <c r="S95" s="16" t="s">
        <v>207</v>
      </c>
      <c r="T95" s="16" t="s">
        <v>206</v>
      </c>
      <c r="U95" s="16" t="s">
        <v>206</v>
      </c>
      <c r="V95" s="16" t="s">
        <v>206</v>
      </c>
      <c r="W95" s="45">
        <v>493.29</v>
      </c>
      <c r="X95" s="45">
        <v>2</v>
      </c>
      <c r="Y95" s="45" t="s">
        <v>193</v>
      </c>
      <c r="Z95" s="45" t="s">
        <v>77</v>
      </c>
    </row>
    <row r="96" spans="1:26" s="4" customFormat="1" ht="12.75" customHeight="1">
      <c r="A96" s="310" t="s">
        <v>0</v>
      </c>
      <c r="B96" s="311"/>
      <c r="C96" s="311"/>
      <c r="D96" s="311"/>
      <c r="E96" s="311"/>
      <c r="F96" s="311"/>
      <c r="G96" s="312"/>
      <c r="H96" s="257">
        <f>SUM(H94:H95)</f>
        <v>5729000</v>
      </c>
      <c r="I96" s="283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spans="1:26" ht="12.75" customHeight="1">
      <c r="A97" s="313" t="s">
        <v>81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</row>
    <row r="98" spans="1:26" s="4" customFormat="1" ht="51">
      <c r="A98" s="16">
        <v>1</v>
      </c>
      <c r="B98" s="20" t="s">
        <v>217</v>
      </c>
      <c r="C98" s="45" t="s">
        <v>218</v>
      </c>
      <c r="D98" s="16" t="s">
        <v>193</v>
      </c>
      <c r="E98" s="16" t="s">
        <v>77</v>
      </c>
      <c r="F98" s="16" t="s">
        <v>193</v>
      </c>
      <c r="G98" s="108" t="s">
        <v>219</v>
      </c>
      <c r="H98" s="105">
        <v>9675000</v>
      </c>
      <c r="I98" s="105" t="s">
        <v>802</v>
      </c>
      <c r="J98" s="84" t="s">
        <v>225</v>
      </c>
      <c r="K98" s="16" t="s">
        <v>226</v>
      </c>
      <c r="L98" s="16" t="s">
        <v>227</v>
      </c>
      <c r="M98" s="16" t="s">
        <v>228</v>
      </c>
      <c r="N98" s="16" t="s">
        <v>229</v>
      </c>
      <c r="O98" s="16" t="s">
        <v>238</v>
      </c>
      <c r="P98" s="16"/>
      <c r="Q98" s="16" t="s">
        <v>205</v>
      </c>
      <c r="R98" s="16" t="s">
        <v>206</v>
      </c>
      <c r="S98" s="16" t="s">
        <v>239</v>
      </c>
      <c r="T98" s="16" t="s">
        <v>205</v>
      </c>
      <c r="U98" s="16" t="s">
        <v>240</v>
      </c>
      <c r="V98" s="16" t="s">
        <v>205</v>
      </c>
      <c r="W98" s="45">
        <v>3874.5</v>
      </c>
      <c r="X98" s="45">
        <v>3</v>
      </c>
      <c r="Y98" s="45" t="s">
        <v>241</v>
      </c>
      <c r="Z98" s="45" t="s">
        <v>77</v>
      </c>
    </row>
    <row r="99" spans="1:26" s="4" customFormat="1" ht="25.5">
      <c r="A99" s="16">
        <v>2</v>
      </c>
      <c r="B99" s="20" t="s">
        <v>220</v>
      </c>
      <c r="C99" s="45" t="s">
        <v>218</v>
      </c>
      <c r="D99" s="16" t="s">
        <v>193</v>
      </c>
      <c r="E99" s="16" t="s">
        <v>77</v>
      </c>
      <c r="F99" s="16"/>
      <c r="G99" s="158">
        <v>1984</v>
      </c>
      <c r="H99" s="105">
        <v>4848000</v>
      </c>
      <c r="I99" s="105" t="s">
        <v>802</v>
      </c>
      <c r="J99" s="16" t="s">
        <v>230</v>
      </c>
      <c r="K99" s="16" t="s">
        <v>226</v>
      </c>
      <c r="L99" s="16" t="s">
        <v>227</v>
      </c>
      <c r="M99" s="16" t="s">
        <v>231</v>
      </c>
      <c r="N99" s="16" t="s">
        <v>232</v>
      </c>
      <c r="O99" s="16" t="s">
        <v>238</v>
      </c>
      <c r="P99" s="16"/>
      <c r="Q99" s="16" t="s">
        <v>205</v>
      </c>
      <c r="R99" s="16" t="s">
        <v>206</v>
      </c>
      <c r="S99" s="16" t="s">
        <v>239</v>
      </c>
      <c r="T99" s="16" t="s">
        <v>205</v>
      </c>
      <c r="U99" s="16" t="s">
        <v>240</v>
      </c>
      <c r="V99" s="16" t="s">
        <v>242</v>
      </c>
      <c r="W99" s="45">
        <v>1941.4</v>
      </c>
      <c r="X99" s="45">
        <v>3</v>
      </c>
      <c r="Y99" s="16" t="s">
        <v>243</v>
      </c>
      <c r="Z99" s="45" t="s">
        <v>77</v>
      </c>
    </row>
    <row r="100" spans="1:26" s="4" customFormat="1" ht="51">
      <c r="A100" s="16">
        <v>3</v>
      </c>
      <c r="B100" s="20" t="s">
        <v>221</v>
      </c>
      <c r="C100" s="16" t="s">
        <v>222</v>
      </c>
      <c r="D100" s="16" t="s">
        <v>193</v>
      </c>
      <c r="E100" s="16" t="s">
        <v>77</v>
      </c>
      <c r="F100" s="16"/>
      <c r="G100" s="158">
        <v>1993</v>
      </c>
      <c r="H100" s="105">
        <v>9020000</v>
      </c>
      <c r="I100" s="105" t="s">
        <v>802</v>
      </c>
      <c r="J100" s="16" t="s">
        <v>233</v>
      </c>
      <c r="K100" s="16" t="s">
        <v>226</v>
      </c>
      <c r="L100" s="16" t="s">
        <v>227</v>
      </c>
      <c r="M100" s="16" t="s">
        <v>231</v>
      </c>
      <c r="N100" s="16" t="s">
        <v>232</v>
      </c>
      <c r="O100" s="16" t="s">
        <v>238</v>
      </c>
      <c r="P100" s="16"/>
      <c r="Q100" s="16" t="s">
        <v>205</v>
      </c>
      <c r="R100" s="16" t="s">
        <v>206</v>
      </c>
      <c r="S100" s="16" t="s">
        <v>239</v>
      </c>
      <c r="T100" s="16" t="s">
        <v>239</v>
      </c>
      <c r="U100" s="16" t="s">
        <v>205</v>
      </c>
      <c r="V100" s="16" t="s">
        <v>205</v>
      </c>
      <c r="W100" s="45">
        <v>3612.1</v>
      </c>
      <c r="X100" s="45">
        <v>3</v>
      </c>
      <c r="Y100" s="45" t="s">
        <v>244</v>
      </c>
      <c r="Z100" s="16" t="s">
        <v>245</v>
      </c>
    </row>
    <row r="101" spans="1:26" s="4" customFormat="1" ht="76.5">
      <c r="A101" s="16">
        <v>4</v>
      </c>
      <c r="B101" s="20" t="s">
        <v>223</v>
      </c>
      <c r="C101" s="16" t="s">
        <v>224</v>
      </c>
      <c r="D101" s="16" t="s">
        <v>193</v>
      </c>
      <c r="E101" s="16" t="s">
        <v>77</v>
      </c>
      <c r="F101" s="16"/>
      <c r="G101" s="212">
        <v>2016</v>
      </c>
      <c r="H101" s="183">
        <v>3235830.77</v>
      </c>
      <c r="I101" s="105" t="s">
        <v>803</v>
      </c>
      <c r="J101" s="16" t="s">
        <v>234</v>
      </c>
      <c r="K101" s="16" t="s">
        <v>226</v>
      </c>
      <c r="L101" s="16" t="s">
        <v>235</v>
      </c>
      <c r="M101" s="16" t="s">
        <v>236</v>
      </c>
      <c r="N101" s="16" t="s">
        <v>237</v>
      </c>
      <c r="O101" s="16" t="s">
        <v>246</v>
      </c>
      <c r="P101" s="16"/>
      <c r="Q101" s="16" t="s">
        <v>205</v>
      </c>
      <c r="R101" s="16" t="s">
        <v>206</v>
      </c>
      <c r="S101" s="16" t="s">
        <v>205</v>
      </c>
      <c r="T101" s="16" t="s">
        <v>205</v>
      </c>
      <c r="U101" s="16" t="s">
        <v>205</v>
      </c>
      <c r="V101" s="16" t="s">
        <v>205</v>
      </c>
      <c r="W101" s="45">
        <v>906.92</v>
      </c>
      <c r="X101" s="45">
        <v>2</v>
      </c>
      <c r="Y101" s="45" t="s">
        <v>247</v>
      </c>
      <c r="Z101" s="45" t="s">
        <v>77</v>
      </c>
    </row>
    <row r="102" spans="1:26" s="4" customFormat="1" ht="12.75" customHeight="1">
      <c r="A102" s="310" t="s">
        <v>0</v>
      </c>
      <c r="B102" s="311"/>
      <c r="C102" s="311"/>
      <c r="D102" s="311"/>
      <c r="E102" s="311"/>
      <c r="F102" s="311"/>
      <c r="G102" s="312"/>
      <c r="H102" s="257">
        <f>SUM(H98:H101)</f>
        <v>26778830.77</v>
      </c>
      <c r="I102" s="283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spans="1:26" s="4" customFormat="1" ht="14.25" customHeight="1">
      <c r="A103" s="326" t="s">
        <v>56</v>
      </c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</row>
    <row r="104" spans="1:26" s="4" customFormat="1" ht="102">
      <c r="A104" s="79">
        <v>1</v>
      </c>
      <c r="B104" s="79" t="s">
        <v>381</v>
      </c>
      <c r="C104" s="17" t="s">
        <v>382</v>
      </c>
      <c r="D104" s="17" t="s">
        <v>193</v>
      </c>
      <c r="E104" s="17" t="s">
        <v>77</v>
      </c>
      <c r="F104" s="17" t="s">
        <v>77</v>
      </c>
      <c r="G104" s="17"/>
      <c r="H104" s="105">
        <v>2997000</v>
      </c>
      <c r="I104" s="105" t="s">
        <v>802</v>
      </c>
      <c r="J104" s="85" t="s">
        <v>385</v>
      </c>
      <c r="K104" s="17" t="s">
        <v>386</v>
      </c>
      <c r="L104" s="17" t="s">
        <v>387</v>
      </c>
      <c r="M104" s="17" t="s">
        <v>388</v>
      </c>
      <c r="N104" s="17" t="s">
        <v>176</v>
      </c>
      <c r="O104" s="17" t="s">
        <v>391</v>
      </c>
      <c r="P104" s="45"/>
      <c r="Q104" s="17" t="s">
        <v>392</v>
      </c>
      <c r="R104" s="17" t="s">
        <v>392</v>
      </c>
      <c r="S104" s="17" t="s">
        <v>392</v>
      </c>
      <c r="T104" s="17" t="s">
        <v>393</v>
      </c>
      <c r="U104" s="17" t="s">
        <v>313</v>
      </c>
      <c r="V104" s="17" t="s">
        <v>392</v>
      </c>
      <c r="W104" s="80">
        <v>1200</v>
      </c>
      <c r="X104" s="80">
        <v>2</v>
      </c>
      <c r="Y104" s="80" t="s">
        <v>394</v>
      </c>
      <c r="Z104" s="80" t="s">
        <v>395</v>
      </c>
    </row>
    <row r="105" spans="1:26" s="4" customFormat="1" ht="25.5">
      <c r="A105" s="19">
        <v>2</v>
      </c>
      <c r="B105" s="19" t="s">
        <v>383</v>
      </c>
      <c r="C105" s="16" t="s">
        <v>384</v>
      </c>
      <c r="D105" s="16" t="s">
        <v>193</v>
      </c>
      <c r="E105" s="16" t="s">
        <v>77</v>
      </c>
      <c r="F105" s="16" t="s">
        <v>77</v>
      </c>
      <c r="G105" s="16">
        <v>2011</v>
      </c>
      <c r="H105" s="220">
        <v>3179000</v>
      </c>
      <c r="I105" s="296" t="s">
        <v>802</v>
      </c>
      <c r="J105" s="16" t="s">
        <v>389</v>
      </c>
      <c r="K105" s="16" t="s">
        <v>386</v>
      </c>
      <c r="L105" s="16"/>
      <c r="M105" s="16"/>
      <c r="N105" s="16" t="s">
        <v>390</v>
      </c>
      <c r="O105" s="16" t="s">
        <v>391</v>
      </c>
      <c r="P105" s="16"/>
      <c r="Q105" s="16"/>
      <c r="R105" s="16"/>
      <c r="S105" s="16"/>
      <c r="T105" s="16"/>
      <c r="U105" s="16"/>
      <c r="V105" s="16"/>
      <c r="W105" s="294">
        <v>805.71</v>
      </c>
      <c r="X105" s="45"/>
      <c r="Y105" s="45"/>
      <c r="Z105" s="45"/>
    </row>
    <row r="106" spans="1:26" s="4" customFormat="1" ht="12.75" customHeight="1">
      <c r="A106" s="310" t="s">
        <v>0</v>
      </c>
      <c r="B106" s="311"/>
      <c r="C106" s="311"/>
      <c r="D106" s="311"/>
      <c r="E106" s="311"/>
      <c r="F106" s="311"/>
      <c r="G106" s="312"/>
      <c r="H106" s="257">
        <f>SUM(H104:H105)</f>
        <v>6176000</v>
      </c>
      <c r="I106" s="283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s="4" customFormat="1" ht="12.75" customHeight="1">
      <c r="A107" s="313" t="s">
        <v>55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</row>
    <row r="108" spans="1:26" s="4" customFormat="1" ht="51">
      <c r="A108" s="17">
        <v>1</v>
      </c>
      <c r="B108" s="83" t="s">
        <v>804</v>
      </c>
      <c r="C108" s="17" t="s">
        <v>805</v>
      </c>
      <c r="D108" s="17" t="s">
        <v>193</v>
      </c>
      <c r="E108" s="17" t="s">
        <v>77</v>
      </c>
      <c r="F108" s="17" t="s">
        <v>77</v>
      </c>
      <c r="G108" s="17">
        <v>1963</v>
      </c>
      <c r="H108" s="105">
        <v>3019000</v>
      </c>
      <c r="I108" s="105" t="s">
        <v>802</v>
      </c>
      <c r="J108" s="85" t="s">
        <v>809</v>
      </c>
      <c r="K108" s="16" t="s">
        <v>810</v>
      </c>
      <c r="L108" s="16" t="s">
        <v>811</v>
      </c>
      <c r="M108" s="16" t="s">
        <v>812</v>
      </c>
      <c r="N108" s="16" t="s">
        <v>813</v>
      </c>
      <c r="O108" s="16" t="s">
        <v>816</v>
      </c>
      <c r="P108" s="16" t="s">
        <v>817</v>
      </c>
      <c r="Q108" s="17" t="s">
        <v>314</v>
      </c>
      <c r="R108" s="17" t="s">
        <v>392</v>
      </c>
      <c r="S108" s="17" t="s">
        <v>392</v>
      </c>
      <c r="T108" s="17" t="s">
        <v>393</v>
      </c>
      <c r="U108" s="17" t="s">
        <v>179</v>
      </c>
      <c r="V108" s="17" t="s">
        <v>393</v>
      </c>
      <c r="W108" s="16">
        <v>1209</v>
      </c>
      <c r="X108" s="16">
        <v>2</v>
      </c>
      <c r="Y108" s="16" t="s">
        <v>394</v>
      </c>
      <c r="Z108" s="16" t="s">
        <v>170</v>
      </c>
    </row>
    <row r="109" spans="1:26" s="4" customFormat="1" ht="38.25">
      <c r="A109" s="16">
        <v>2</v>
      </c>
      <c r="B109" s="20" t="s">
        <v>806</v>
      </c>
      <c r="C109" s="16" t="s">
        <v>807</v>
      </c>
      <c r="D109" s="16" t="s">
        <v>193</v>
      </c>
      <c r="E109" s="16" t="s">
        <v>77</v>
      </c>
      <c r="F109" s="16" t="s">
        <v>77</v>
      </c>
      <c r="G109" s="16" t="s">
        <v>808</v>
      </c>
      <c r="H109" s="105">
        <v>1099000</v>
      </c>
      <c r="I109" s="105" t="s">
        <v>802</v>
      </c>
      <c r="J109" s="16" t="s">
        <v>814</v>
      </c>
      <c r="K109" s="16" t="s">
        <v>810</v>
      </c>
      <c r="L109" s="16" t="s">
        <v>811</v>
      </c>
      <c r="M109" s="16" t="s">
        <v>812</v>
      </c>
      <c r="N109" s="16" t="s">
        <v>815</v>
      </c>
      <c r="O109" s="16" t="s">
        <v>816</v>
      </c>
      <c r="P109" s="16"/>
      <c r="Q109" s="16" t="s">
        <v>314</v>
      </c>
      <c r="R109" s="16" t="s">
        <v>393</v>
      </c>
      <c r="S109" s="16" t="s">
        <v>393</v>
      </c>
      <c r="T109" s="16" t="s">
        <v>393</v>
      </c>
      <c r="U109" s="16" t="s">
        <v>179</v>
      </c>
      <c r="V109" s="16" t="s">
        <v>393</v>
      </c>
      <c r="W109" s="16">
        <v>288</v>
      </c>
      <c r="X109" s="16">
        <v>1</v>
      </c>
      <c r="Y109" s="16" t="s">
        <v>170</v>
      </c>
      <c r="Z109" s="16" t="s">
        <v>170</v>
      </c>
    </row>
    <row r="110" spans="1:26" s="4" customFormat="1" ht="12.75" customHeight="1">
      <c r="A110" s="323" t="s">
        <v>0</v>
      </c>
      <c r="B110" s="324"/>
      <c r="C110" s="324"/>
      <c r="D110" s="324"/>
      <c r="E110" s="324"/>
      <c r="F110" s="324"/>
      <c r="G110" s="325"/>
      <c r="H110" s="258">
        <f>SUM(H108:H109)</f>
        <v>4118000</v>
      </c>
      <c r="I110" s="28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</row>
    <row r="111" spans="1:26" s="4" customFormat="1" ht="12.75" customHeight="1">
      <c r="A111" s="313" t="s">
        <v>54</v>
      </c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</row>
    <row r="112" spans="1:26" s="4" customFormat="1" ht="114.75">
      <c r="A112" s="17">
        <v>1</v>
      </c>
      <c r="B112" s="20" t="s">
        <v>864</v>
      </c>
      <c r="C112" s="17"/>
      <c r="D112" s="16" t="s">
        <v>193</v>
      </c>
      <c r="E112" s="16" t="s">
        <v>77</v>
      </c>
      <c r="F112" s="16" t="s">
        <v>77</v>
      </c>
      <c r="G112" s="64"/>
      <c r="H112" s="105">
        <v>1584000</v>
      </c>
      <c r="I112" s="105" t="s">
        <v>802</v>
      </c>
      <c r="J112" s="84" t="s">
        <v>865</v>
      </c>
      <c r="K112" s="16" t="s">
        <v>866</v>
      </c>
      <c r="L112" s="17" t="s">
        <v>867</v>
      </c>
      <c r="M112" s="17" t="s">
        <v>550</v>
      </c>
      <c r="N112" s="17" t="s">
        <v>868</v>
      </c>
      <c r="O112" s="17" t="s">
        <v>869</v>
      </c>
      <c r="P112" s="16" t="s">
        <v>870</v>
      </c>
      <c r="Q112" s="17" t="s">
        <v>315</v>
      </c>
      <c r="R112" s="17" t="s">
        <v>871</v>
      </c>
      <c r="S112" s="17" t="s">
        <v>872</v>
      </c>
      <c r="T112" s="17" t="s">
        <v>873</v>
      </c>
      <c r="U112" s="17" t="s">
        <v>874</v>
      </c>
      <c r="V112" s="17" t="s">
        <v>874</v>
      </c>
      <c r="W112" s="17">
        <v>440</v>
      </c>
      <c r="X112" s="17" t="s">
        <v>875</v>
      </c>
      <c r="Y112" s="17" t="s">
        <v>77</v>
      </c>
      <c r="Z112" s="17" t="s">
        <v>77</v>
      </c>
    </row>
    <row r="113" spans="1:26" s="4" customFormat="1" ht="51">
      <c r="A113" s="17">
        <v>2</v>
      </c>
      <c r="B113" s="20" t="s">
        <v>1139</v>
      </c>
      <c r="C113" s="17" t="s">
        <v>1140</v>
      </c>
      <c r="D113" s="16" t="s">
        <v>193</v>
      </c>
      <c r="E113" s="16"/>
      <c r="F113" s="16" t="s">
        <v>77</v>
      </c>
      <c r="G113" s="64">
        <v>1997</v>
      </c>
      <c r="H113" s="105">
        <v>29822.06</v>
      </c>
      <c r="I113" s="105" t="s">
        <v>1141</v>
      </c>
      <c r="J113" s="84" t="s">
        <v>1142</v>
      </c>
      <c r="K113" s="16" t="s">
        <v>1143</v>
      </c>
      <c r="L113" s="17" t="s">
        <v>1144</v>
      </c>
      <c r="M113" s="17"/>
      <c r="N113" s="17" t="s">
        <v>1145</v>
      </c>
      <c r="O113" s="17"/>
      <c r="P113" s="16" t="s">
        <v>314</v>
      </c>
      <c r="Q113" s="17" t="s">
        <v>314</v>
      </c>
      <c r="R113" s="17" t="s">
        <v>314</v>
      </c>
      <c r="S113" s="17"/>
      <c r="T113" s="17"/>
      <c r="U113" s="17" t="s">
        <v>314</v>
      </c>
      <c r="V113" s="17"/>
      <c r="W113" s="17"/>
      <c r="X113" s="17"/>
      <c r="Y113" s="17"/>
      <c r="Z113" s="17"/>
    </row>
    <row r="114" spans="1:26" s="4" customFormat="1" ht="51">
      <c r="A114" s="17">
        <v>3</v>
      </c>
      <c r="B114" s="20" t="s">
        <v>1146</v>
      </c>
      <c r="C114" s="17" t="s">
        <v>1140</v>
      </c>
      <c r="D114" s="16" t="s">
        <v>193</v>
      </c>
      <c r="E114" s="16"/>
      <c r="F114" s="16" t="s">
        <v>77</v>
      </c>
      <c r="G114" s="64">
        <v>1991</v>
      </c>
      <c r="H114" s="105">
        <v>29208</v>
      </c>
      <c r="I114" s="105" t="s">
        <v>1141</v>
      </c>
      <c r="J114" s="84" t="s">
        <v>1142</v>
      </c>
      <c r="K114" s="16" t="s">
        <v>1147</v>
      </c>
      <c r="L114" s="17" t="s">
        <v>1144</v>
      </c>
      <c r="M114" s="17"/>
      <c r="N114" s="17" t="s">
        <v>1145</v>
      </c>
      <c r="O114" s="17"/>
      <c r="P114" s="16" t="s">
        <v>314</v>
      </c>
      <c r="Q114" s="17" t="s">
        <v>314</v>
      </c>
      <c r="R114" s="17" t="s">
        <v>314</v>
      </c>
      <c r="S114" s="17"/>
      <c r="T114" s="17"/>
      <c r="U114" s="17" t="s">
        <v>314</v>
      </c>
      <c r="V114" s="17"/>
      <c r="W114" s="17"/>
      <c r="X114" s="17"/>
      <c r="Y114" s="17"/>
      <c r="Z114" s="17"/>
    </row>
    <row r="115" spans="1:26" s="4" customFormat="1" ht="51">
      <c r="A115" s="17">
        <v>4</v>
      </c>
      <c r="B115" s="20" t="s">
        <v>1146</v>
      </c>
      <c r="C115" s="17" t="s">
        <v>1140</v>
      </c>
      <c r="D115" s="16" t="s">
        <v>193</v>
      </c>
      <c r="E115" s="16"/>
      <c r="F115" s="16" t="s">
        <v>77</v>
      </c>
      <c r="G115" s="64">
        <v>1997</v>
      </c>
      <c r="H115" s="105">
        <v>23976.22</v>
      </c>
      <c r="I115" s="105" t="s">
        <v>1141</v>
      </c>
      <c r="J115" s="84" t="s">
        <v>1142</v>
      </c>
      <c r="K115" s="16" t="s">
        <v>1148</v>
      </c>
      <c r="L115" s="17" t="s">
        <v>1144</v>
      </c>
      <c r="M115" s="17"/>
      <c r="N115" s="17" t="s">
        <v>1145</v>
      </c>
      <c r="O115" s="17"/>
      <c r="P115" s="16" t="s">
        <v>314</v>
      </c>
      <c r="Q115" s="17" t="s">
        <v>314</v>
      </c>
      <c r="R115" s="17" t="s">
        <v>314</v>
      </c>
      <c r="S115" s="17"/>
      <c r="T115" s="17"/>
      <c r="U115" s="17" t="s">
        <v>314</v>
      </c>
      <c r="V115" s="17"/>
      <c r="W115" s="17"/>
      <c r="X115" s="17"/>
      <c r="Y115" s="17"/>
      <c r="Z115" s="17"/>
    </row>
    <row r="116" spans="1:26" s="4" customFormat="1" ht="12.75">
      <c r="A116" s="310" t="s">
        <v>0</v>
      </c>
      <c r="B116" s="311"/>
      <c r="C116" s="311"/>
      <c r="D116" s="311"/>
      <c r="E116" s="311"/>
      <c r="F116" s="311"/>
      <c r="G116" s="312"/>
      <c r="H116" s="257">
        <f>SUM(H112:H115)</f>
        <v>1667006.28</v>
      </c>
      <c r="I116" s="283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spans="1:26" s="4" customFormat="1" ht="12.75" customHeight="1">
      <c r="A117" s="313" t="s">
        <v>160</v>
      </c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</row>
    <row r="118" spans="1:26" s="4" customFormat="1" ht="204">
      <c r="A118" s="17">
        <v>1</v>
      </c>
      <c r="B118" s="20" t="s">
        <v>840</v>
      </c>
      <c r="C118" s="17" t="s">
        <v>143</v>
      </c>
      <c r="D118" s="16" t="s">
        <v>841</v>
      </c>
      <c r="E118" s="16" t="s">
        <v>842</v>
      </c>
      <c r="F118" s="16" t="s">
        <v>842</v>
      </c>
      <c r="G118" s="64"/>
      <c r="H118" s="105">
        <v>3913000</v>
      </c>
      <c r="I118" s="105" t="s">
        <v>802</v>
      </c>
      <c r="J118" s="84" t="s">
        <v>843</v>
      </c>
      <c r="K118" s="16" t="s">
        <v>159</v>
      </c>
      <c r="L118" s="17" t="s">
        <v>844</v>
      </c>
      <c r="M118" s="17" t="s">
        <v>845</v>
      </c>
      <c r="N118" s="17" t="s">
        <v>846</v>
      </c>
      <c r="O118" s="17" t="s">
        <v>847</v>
      </c>
      <c r="P118" s="16" t="s">
        <v>848</v>
      </c>
      <c r="Q118" s="17" t="s">
        <v>846</v>
      </c>
      <c r="R118" s="17" t="s">
        <v>392</v>
      </c>
      <c r="S118" s="17" t="s">
        <v>392</v>
      </c>
      <c r="T118" s="17" t="s">
        <v>392</v>
      </c>
      <c r="U118" s="17" t="s">
        <v>179</v>
      </c>
      <c r="V118" s="17" t="s">
        <v>392</v>
      </c>
      <c r="W118" s="17" t="s">
        <v>849</v>
      </c>
      <c r="X118" s="17">
        <v>2</v>
      </c>
      <c r="Y118" s="17" t="s">
        <v>850</v>
      </c>
      <c r="Z118" s="17" t="s">
        <v>842</v>
      </c>
    </row>
    <row r="119" spans="1:26" s="4" customFormat="1" ht="12.75">
      <c r="A119" s="310" t="s">
        <v>0</v>
      </c>
      <c r="B119" s="311"/>
      <c r="C119" s="311"/>
      <c r="D119" s="311"/>
      <c r="E119" s="311"/>
      <c r="F119" s="311"/>
      <c r="G119" s="312"/>
      <c r="H119" s="257">
        <f>SUM(H118:H118)</f>
        <v>3913000</v>
      </c>
      <c r="I119" s="283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</row>
    <row r="120" spans="1:26" s="4" customFormat="1" ht="13.5" thickBot="1">
      <c r="A120" s="90"/>
      <c r="B120" s="36"/>
      <c r="C120" s="36"/>
      <c r="D120" s="99"/>
      <c r="E120" s="99"/>
      <c r="F120" s="100"/>
      <c r="G120" s="36"/>
      <c r="H120" s="36"/>
      <c r="I120" s="36"/>
      <c r="J120" s="101"/>
      <c r="K120" s="36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s="4" customFormat="1" ht="13.5" thickBot="1">
      <c r="A121" s="90"/>
      <c r="B121" s="36"/>
      <c r="C121" s="90"/>
      <c r="D121" s="102"/>
      <c r="E121" s="102"/>
      <c r="F121" s="321" t="s">
        <v>69</v>
      </c>
      <c r="G121" s="322"/>
      <c r="H121" s="259">
        <f>SUM(H83+H86+H92+H96+H102+H106+H110+H116+H119)</f>
        <v>100505611.02000001</v>
      </c>
      <c r="I121" s="286"/>
      <c r="J121" s="101"/>
      <c r="K121" s="36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s="4" customFormat="1" ht="12.75">
      <c r="A122" s="91"/>
      <c r="B122" s="103" t="s">
        <v>157</v>
      </c>
      <c r="C122" s="36"/>
      <c r="D122" s="99"/>
      <c r="E122" s="99"/>
      <c r="F122" s="100"/>
      <c r="G122" s="36"/>
      <c r="H122" s="36"/>
      <c r="I122" s="36"/>
      <c r="J122" s="101"/>
      <c r="K122" s="36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ht="12.75" customHeight="1"/>
    <row r="124" spans="1:26" s="4" customFormat="1" ht="12.75">
      <c r="A124" s="91"/>
      <c r="B124" s="103"/>
      <c r="C124" s="36"/>
      <c r="D124" s="99"/>
      <c r="E124" s="99"/>
      <c r="F124" s="100"/>
      <c r="G124" s="36"/>
      <c r="H124" s="36"/>
      <c r="I124" s="36"/>
      <c r="J124" s="101"/>
      <c r="K124" s="36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s="4" customFormat="1" ht="12.75">
      <c r="A125" s="91"/>
      <c r="B125" s="103"/>
      <c r="C125" s="36"/>
      <c r="D125" s="99"/>
      <c r="E125" s="99"/>
      <c r="F125" s="100"/>
      <c r="G125" s="36"/>
      <c r="H125" s="36"/>
      <c r="I125" s="36"/>
      <c r="J125" s="101"/>
      <c r="K125" s="36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7" ht="21.75" customHeight="1"/>
  </sheetData>
  <sheetProtection/>
  <mergeCells count="61">
    <mergeCell ref="W3:W4"/>
    <mergeCell ref="A96:G96"/>
    <mergeCell ref="A92:G92"/>
    <mergeCell ref="B9:B10"/>
    <mergeCell ref="D9:D10"/>
    <mergeCell ref="Y9:Y10"/>
    <mergeCell ref="H3:H4"/>
    <mergeCell ref="I3:I4"/>
    <mergeCell ref="S9:S10"/>
    <mergeCell ref="T9:T10"/>
    <mergeCell ref="N9:N10"/>
    <mergeCell ref="Q9:Q10"/>
    <mergeCell ref="V9:V10"/>
    <mergeCell ref="J3:J4"/>
    <mergeCell ref="K3:K4"/>
    <mergeCell ref="L3:N3"/>
    <mergeCell ref="U9:U10"/>
    <mergeCell ref="Z9:Z10"/>
    <mergeCell ref="R9:R10"/>
    <mergeCell ref="O3:O4"/>
    <mergeCell ref="P3:P4"/>
    <mergeCell ref="L9:L10"/>
    <mergeCell ref="A5:Z5"/>
    <mergeCell ref="M9:M10"/>
    <mergeCell ref="Q3:V3"/>
    <mergeCell ref="X9:X10"/>
    <mergeCell ref="J9:J10"/>
    <mergeCell ref="F121:G121"/>
    <mergeCell ref="A116:G116"/>
    <mergeCell ref="A110:G110"/>
    <mergeCell ref="A106:G106"/>
    <mergeCell ref="A102:G102"/>
    <mergeCell ref="A111:Z111"/>
    <mergeCell ref="A119:G119"/>
    <mergeCell ref="A103:Z103"/>
    <mergeCell ref="A117:Z117"/>
    <mergeCell ref="A107:Z107"/>
    <mergeCell ref="A1:F1"/>
    <mergeCell ref="G3:G4"/>
    <mergeCell ref="C3:C4"/>
    <mergeCell ref="D3:D4"/>
    <mergeCell ref="A3:A4"/>
    <mergeCell ref="E3:E4"/>
    <mergeCell ref="B3:B4"/>
    <mergeCell ref="F3:F4"/>
    <mergeCell ref="A93:Z93"/>
    <mergeCell ref="A97:Z97"/>
    <mergeCell ref="A86:G86"/>
    <mergeCell ref="Z3:Z4"/>
    <mergeCell ref="X3:X4"/>
    <mergeCell ref="Y3:Y4"/>
    <mergeCell ref="A84:Z84"/>
    <mergeCell ref="A87:Z87"/>
    <mergeCell ref="K9:K10"/>
    <mergeCell ref="A9:A10"/>
    <mergeCell ref="H88:H89"/>
    <mergeCell ref="I88:I89"/>
    <mergeCell ref="E9:E10"/>
    <mergeCell ref="F9:F10"/>
    <mergeCell ref="G9:G10"/>
    <mergeCell ref="A83:G8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49" r:id="rId1"/>
  <headerFooter alignWithMargins="0">
    <oddFooter>&amp;CStrona &amp;P z &amp;N</oddFooter>
  </headerFooter>
  <rowBreaks count="4" manualBreakCount="4">
    <brk id="26" max="27" man="1"/>
    <brk id="57" max="27" man="1"/>
    <brk id="86" max="27" man="1"/>
    <brk id="102" max="27" man="1"/>
  </rowBreaks>
  <colBreaks count="1" manualBreakCount="1">
    <brk id="11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6"/>
  <sheetViews>
    <sheetView view="pageBreakPreview" zoomScale="93" zoomScaleSheetLayoutView="93" zoomScalePageLayoutView="0" workbookViewId="0" topLeftCell="A1">
      <selection activeCell="F9" sqref="F9"/>
    </sheetView>
  </sheetViews>
  <sheetFormatPr defaultColWidth="9.140625" defaultRowHeight="12.75"/>
  <cols>
    <col min="1" max="1" width="5.57421875" style="13" customWidth="1"/>
    <col min="2" max="2" width="47.57421875" style="13" customWidth="1"/>
    <col min="3" max="3" width="15.421875" style="36" customWidth="1"/>
    <col min="4" max="4" width="18.421875" style="204" customWidth="1"/>
    <col min="5" max="5" width="11.28125" style="0" bestFit="1" customWidth="1"/>
    <col min="6" max="6" width="12.421875" style="0" bestFit="1" customWidth="1"/>
  </cols>
  <sheetData>
    <row r="1" spans="1:4" ht="12.75">
      <c r="A1" s="22" t="s">
        <v>37</v>
      </c>
      <c r="B1" s="35"/>
      <c r="D1" s="186"/>
    </row>
    <row r="2" spans="2:4" ht="12.75">
      <c r="B2" s="35"/>
      <c r="D2" s="187"/>
    </row>
    <row r="3" spans="1:4" ht="12.75">
      <c r="A3" s="313" t="s">
        <v>70</v>
      </c>
      <c r="B3" s="314"/>
      <c r="C3" s="314"/>
      <c r="D3" s="338"/>
    </row>
    <row r="4" spans="1:4" ht="12.75">
      <c r="A4" s="339" t="s">
        <v>162</v>
      </c>
      <c r="B4" s="339"/>
      <c r="C4" s="339"/>
      <c r="D4" s="339"/>
    </row>
    <row r="5" spans="1:4" ht="25.5">
      <c r="A5" s="37" t="s">
        <v>10</v>
      </c>
      <c r="B5" s="37" t="s">
        <v>11</v>
      </c>
      <c r="C5" s="37" t="s">
        <v>12</v>
      </c>
      <c r="D5" s="188" t="s">
        <v>13</v>
      </c>
    </row>
    <row r="6" spans="1:4" ht="25.5">
      <c r="A6" s="17">
        <v>1</v>
      </c>
      <c r="B6" s="58" t="s">
        <v>635</v>
      </c>
      <c r="C6" s="59">
        <v>2015</v>
      </c>
      <c r="D6" s="189">
        <v>6162.3</v>
      </c>
    </row>
    <row r="7" spans="1:4" ht="25.5">
      <c r="A7" s="16">
        <v>2</v>
      </c>
      <c r="B7" s="58" t="s">
        <v>635</v>
      </c>
      <c r="C7" s="59">
        <v>2015</v>
      </c>
      <c r="D7" s="189">
        <v>6162.3</v>
      </c>
    </row>
    <row r="8" spans="1:4" ht="25.5">
      <c r="A8" s="17">
        <v>3</v>
      </c>
      <c r="B8" s="58" t="s">
        <v>635</v>
      </c>
      <c r="C8" s="59">
        <v>2015</v>
      </c>
      <c r="D8" s="189">
        <v>6162.3</v>
      </c>
    </row>
    <row r="9" spans="1:4" ht="25.5">
      <c r="A9" s="16">
        <v>4</v>
      </c>
      <c r="B9" s="58" t="s">
        <v>635</v>
      </c>
      <c r="C9" s="136">
        <v>2015</v>
      </c>
      <c r="D9" s="189">
        <v>6162.3</v>
      </c>
    </row>
    <row r="10" spans="1:4" ht="25.5">
      <c r="A10" s="17">
        <v>5</v>
      </c>
      <c r="B10" s="58" t="s">
        <v>635</v>
      </c>
      <c r="C10" s="136">
        <v>2015</v>
      </c>
      <c r="D10" s="189">
        <v>6162.3</v>
      </c>
    </row>
    <row r="11" spans="1:4" ht="25.5">
      <c r="A11" s="16">
        <v>6</v>
      </c>
      <c r="B11" s="58" t="s">
        <v>635</v>
      </c>
      <c r="C11" s="136">
        <v>2015</v>
      </c>
      <c r="D11" s="189">
        <v>6162.3</v>
      </c>
    </row>
    <row r="12" spans="1:4" ht="25.5">
      <c r="A12" s="17">
        <v>7</v>
      </c>
      <c r="B12" s="58" t="s">
        <v>635</v>
      </c>
      <c r="C12" s="136">
        <v>2015</v>
      </c>
      <c r="D12" s="189">
        <v>6162.3</v>
      </c>
    </row>
    <row r="13" spans="1:4" ht="25.5">
      <c r="A13" s="16">
        <v>8</v>
      </c>
      <c r="B13" s="58" t="s">
        <v>635</v>
      </c>
      <c r="C13" s="136">
        <v>2015</v>
      </c>
      <c r="D13" s="189">
        <v>6162.3</v>
      </c>
    </row>
    <row r="14" spans="1:4" ht="12.75">
      <c r="A14" s="17">
        <v>9</v>
      </c>
      <c r="B14" s="58" t="s">
        <v>636</v>
      </c>
      <c r="C14" s="136">
        <v>2015</v>
      </c>
      <c r="D14" s="189">
        <v>4699</v>
      </c>
    </row>
    <row r="15" spans="1:4" ht="12.75">
      <c r="A15" s="16">
        <v>10</v>
      </c>
      <c r="B15" s="58" t="s">
        <v>637</v>
      </c>
      <c r="C15" s="136">
        <v>2015</v>
      </c>
      <c r="D15" s="189">
        <v>3699.96</v>
      </c>
    </row>
    <row r="16" spans="1:4" ht="12.75">
      <c r="A16" s="17">
        <v>11</v>
      </c>
      <c r="B16" s="58" t="s">
        <v>638</v>
      </c>
      <c r="C16" s="136">
        <v>2015</v>
      </c>
      <c r="D16" s="189">
        <v>875</v>
      </c>
    </row>
    <row r="17" spans="1:4" ht="12.75">
      <c r="A17" s="16">
        <v>12</v>
      </c>
      <c r="B17" s="58" t="s">
        <v>639</v>
      </c>
      <c r="C17" s="136">
        <v>2015</v>
      </c>
      <c r="D17" s="189">
        <v>2361.6</v>
      </c>
    </row>
    <row r="18" spans="1:4" ht="12.75">
      <c r="A18" s="17">
        <v>13</v>
      </c>
      <c r="B18" s="58" t="s">
        <v>640</v>
      </c>
      <c r="C18" s="136">
        <v>2015</v>
      </c>
      <c r="D18" s="189">
        <v>9715.77</v>
      </c>
    </row>
    <row r="19" spans="1:4" ht="12.75">
      <c r="A19" s="16">
        <v>14</v>
      </c>
      <c r="B19" s="58" t="s">
        <v>641</v>
      </c>
      <c r="C19" s="136">
        <v>2015</v>
      </c>
      <c r="D19" s="189">
        <v>4920</v>
      </c>
    </row>
    <row r="20" spans="1:4" ht="12.75">
      <c r="A20" s="17">
        <v>15</v>
      </c>
      <c r="B20" s="58" t="s">
        <v>642</v>
      </c>
      <c r="C20" s="136">
        <v>2016</v>
      </c>
      <c r="D20" s="189">
        <v>4600.2</v>
      </c>
    </row>
    <row r="21" spans="1:4" ht="12.75">
      <c r="A21" s="16">
        <v>16</v>
      </c>
      <c r="B21" s="58" t="s">
        <v>643</v>
      </c>
      <c r="C21" s="136">
        <v>2016</v>
      </c>
      <c r="D21" s="189">
        <v>1230</v>
      </c>
    </row>
    <row r="22" spans="1:4" ht="12.75">
      <c r="A22" s="17">
        <v>17</v>
      </c>
      <c r="B22" s="58" t="s">
        <v>644</v>
      </c>
      <c r="C22" s="136">
        <v>2016</v>
      </c>
      <c r="D22" s="189">
        <v>1156</v>
      </c>
    </row>
    <row r="23" spans="1:4" ht="12.75">
      <c r="A23" s="16">
        <v>18</v>
      </c>
      <c r="B23" s="58" t="s">
        <v>645</v>
      </c>
      <c r="C23" s="136">
        <v>2016</v>
      </c>
      <c r="D23" s="189">
        <v>1586.7</v>
      </c>
    </row>
    <row r="24" spans="1:4" ht="12.75">
      <c r="A24" s="17">
        <v>19</v>
      </c>
      <c r="B24" s="58" t="s">
        <v>646</v>
      </c>
      <c r="C24" s="136">
        <v>2016</v>
      </c>
      <c r="D24" s="189">
        <v>897.9</v>
      </c>
    </row>
    <row r="25" spans="1:4" ht="12.75">
      <c r="A25" s="16">
        <v>20</v>
      </c>
      <c r="B25" s="58" t="s">
        <v>647</v>
      </c>
      <c r="C25" s="136">
        <v>2016</v>
      </c>
      <c r="D25" s="189">
        <v>1088.55</v>
      </c>
    </row>
    <row r="26" spans="1:4" ht="12.75">
      <c r="A26" s="17">
        <v>21</v>
      </c>
      <c r="B26" s="58" t="s">
        <v>647</v>
      </c>
      <c r="C26" s="136">
        <v>2016</v>
      </c>
      <c r="D26" s="189">
        <v>998.76</v>
      </c>
    </row>
    <row r="27" spans="1:4" ht="12.75">
      <c r="A27" s="16">
        <v>22</v>
      </c>
      <c r="B27" s="58" t="s">
        <v>648</v>
      </c>
      <c r="C27" s="136">
        <v>2016</v>
      </c>
      <c r="D27" s="189">
        <v>6678.9</v>
      </c>
    </row>
    <row r="28" spans="1:4" ht="12.75">
      <c r="A28" s="17">
        <v>23</v>
      </c>
      <c r="B28" s="58" t="s">
        <v>649</v>
      </c>
      <c r="C28" s="136">
        <v>2016</v>
      </c>
      <c r="D28" s="189">
        <v>6266.85</v>
      </c>
    </row>
    <row r="29" spans="1:4" ht="12.75">
      <c r="A29" s="16">
        <v>24</v>
      </c>
      <c r="B29" s="58" t="s">
        <v>650</v>
      </c>
      <c r="C29" s="136">
        <v>2016</v>
      </c>
      <c r="D29" s="189">
        <v>1045.5</v>
      </c>
    </row>
    <row r="30" spans="1:4" ht="12.75">
      <c r="A30" s="17">
        <v>25</v>
      </c>
      <c r="B30" s="58" t="s">
        <v>651</v>
      </c>
      <c r="C30" s="136">
        <v>2016</v>
      </c>
      <c r="D30" s="189">
        <v>1136.3</v>
      </c>
    </row>
    <row r="31" spans="1:4" ht="12.75">
      <c r="A31" s="16">
        <v>26</v>
      </c>
      <c r="B31" s="58" t="s">
        <v>652</v>
      </c>
      <c r="C31" s="136">
        <v>2017</v>
      </c>
      <c r="D31" s="189">
        <v>959.4</v>
      </c>
    </row>
    <row r="32" spans="1:4" ht="12.75">
      <c r="A32" s="17">
        <v>27</v>
      </c>
      <c r="B32" s="58" t="s">
        <v>653</v>
      </c>
      <c r="C32" s="136">
        <v>2017</v>
      </c>
      <c r="D32" s="189">
        <v>731.85</v>
      </c>
    </row>
    <row r="33" spans="1:4" ht="38.25">
      <c r="A33" s="16">
        <v>28</v>
      </c>
      <c r="B33" s="58" t="s">
        <v>654</v>
      </c>
      <c r="C33" s="136">
        <v>2017</v>
      </c>
      <c r="D33" s="189">
        <v>2600</v>
      </c>
    </row>
    <row r="34" spans="1:4" ht="25.5">
      <c r="A34" s="17">
        <v>29</v>
      </c>
      <c r="B34" s="58" t="s">
        <v>655</v>
      </c>
      <c r="C34" s="136">
        <v>2017</v>
      </c>
      <c r="D34" s="189">
        <v>12750</v>
      </c>
    </row>
    <row r="35" spans="1:4" ht="12.75">
      <c r="A35" s="16">
        <v>30</v>
      </c>
      <c r="B35" s="58" t="s">
        <v>656</v>
      </c>
      <c r="C35" s="136">
        <v>2017</v>
      </c>
      <c r="D35" s="189">
        <v>1377.6</v>
      </c>
    </row>
    <row r="36" spans="1:4" ht="25.5">
      <c r="A36" s="17">
        <v>31</v>
      </c>
      <c r="B36" s="58" t="s">
        <v>657</v>
      </c>
      <c r="C36" s="136">
        <v>2017</v>
      </c>
      <c r="D36" s="189">
        <v>5569.18</v>
      </c>
    </row>
    <row r="37" spans="1:4" ht="25.5">
      <c r="A37" s="16">
        <v>32</v>
      </c>
      <c r="B37" s="58" t="s">
        <v>658</v>
      </c>
      <c r="C37" s="59">
        <v>2017</v>
      </c>
      <c r="D37" s="189">
        <v>5125</v>
      </c>
    </row>
    <row r="38" spans="1:4" ht="12.75">
      <c r="A38" s="17">
        <v>33</v>
      </c>
      <c r="B38" s="58" t="s">
        <v>659</v>
      </c>
      <c r="C38" s="59">
        <v>2017</v>
      </c>
      <c r="D38" s="189">
        <v>22140</v>
      </c>
    </row>
    <row r="39" spans="1:4" ht="38.25">
      <c r="A39" s="16">
        <v>34</v>
      </c>
      <c r="B39" s="58" t="s">
        <v>660</v>
      </c>
      <c r="C39" s="59">
        <v>2017</v>
      </c>
      <c r="D39" s="189">
        <v>7931.04</v>
      </c>
    </row>
    <row r="40" spans="1:4" ht="25.5">
      <c r="A40" s="17">
        <v>35</v>
      </c>
      <c r="B40" s="58" t="s">
        <v>661</v>
      </c>
      <c r="C40" s="59">
        <v>2017</v>
      </c>
      <c r="D40" s="189">
        <v>1820.4</v>
      </c>
    </row>
    <row r="41" spans="1:4" ht="25.5">
      <c r="A41" s="16">
        <v>36</v>
      </c>
      <c r="B41" s="58" t="s">
        <v>662</v>
      </c>
      <c r="C41" s="59">
        <v>2018</v>
      </c>
      <c r="D41" s="189">
        <v>7662.9</v>
      </c>
    </row>
    <row r="42" spans="1:4" ht="25.5">
      <c r="A42" s="17">
        <v>37</v>
      </c>
      <c r="B42" s="58" t="s">
        <v>663</v>
      </c>
      <c r="C42" s="59">
        <v>2018</v>
      </c>
      <c r="D42" s="189">
        <v>6474</v>
      </c>
    </row>
    <row r="43" spans="1:4" ht="12.75">
      <c r="A43" s="16">
        <v>38</v>
      </c>
      <c r="B43" s="58" t="s">
        <v>664</v>
      </c>
      <c r="C43" s="59">
        <v>2018</v>
      </c>
      <c r="D43" s="189">
        <v>1298.88</v>
      </c>
    </row>
    <row r="44" spans="1:4" ht="12.75">
      <c r="A44" s="17">
        <v>39</v>
      </c>
      <c r="B44" s="58" t="s">
        <v>665</v>
      </c>
      <c r="C44" s="59">
        <v>2018</v>
      </c>
      <c r="D44" s="189">
        <v>37515</v>
      </c>
    </row>
    <row r="45" spans="1:4" ht="38.25">
      <c r="A45" s="16">
        <v>40</v>
      </c>
      <c r="B45" s="58" t="s">
        <v>666</v>
      </c>
      <c r="C45" s="59">
        <v>2018</v>
      </c>
      <c r="D45" s="189">
        <v>11450</v>
      </c>
    </row>
    <row r="46" spans="1:4" ht="12.75">
      <c r="A46" s="17">
        <v>41</v>
      </c>
      <c r="B46" s="58" t="s">
        <v>667</v>
      </c>
      <c r="C46" s="59">
        <v>2018</v>
      </c>
      <c r="D46" s="189">
        <v>6380</v>
      </c>
    </row>
    <row r="47" spans="1:4" ht="25.5">
      <c r="A47" s="16">
        <v>42</v>
      </c>
      <c r="B47" s="58" t="s">
        <v>668</v>
      </c>
      <c r="C47" s="59">
        <v>2018</v>
      </c>
      <c r="D47" s="189">
        <v>2865.9</v>
      </c>
    </row>
    <row r="48" spans="1:4" ht="25.5">
      <c r="A48" s="17">
        <v>43</v>
      </c>
      <c r="B48" s="58" t="s">
        <v>669</v>
      </c>
      <c r="C48" s="59">
        <v>2018</v>
      </c>
      <c r="D48" s="189">
        <v>3001.2</v>
      </c>
    </row>
    <row r="49" spans="1:4" ht="12.75">
      <c r="A49" s="16">
        <v>44</v>
      </c>
      <c r="B49" s="58" t="s">
        <v>670</v>
      </c>
      <c r="C49" s="59">
        <v>2018</v>
      </c>
      <c r="D49" s="189">
        <v>3149.46</v>
      </c>
    </row>
    <row r="50" spans="1:4" ht="25.5">
      <c r="A50" s="17">
        <v>45</v>
      </c>
      <c r="B50" s="60" t="s">
        <v>671</v>
      </c>
      <c r="C50" s="61">
        <v>2018</v>
      </c>
      <c r="D50" s="190">
        <v>998</v>
      </c>
    </row>
    <row r="51" spans="1:4" ht="12.75">
      <c r="A51" s="16">
        <v>46</v>
      </c>
      <c r="B51" s="60" t="s">
        <v>672</v>
      </c>
      <c r="C51" s="61">
        <v>2018</v>
      </c>
      <c r="D51" s="190">
        <v>1100</v>
      </c>
    </row>
    <row r="52" spans="1:4" ht="12.75">
      <c r="A52" s="17">
        <v>47</v>
      </c>
      <c r="B52" s="58" t="s">
        <v>673</v>
      </c>
      <c r="C52" s="59">
        <v>2018</v>
      </c>
      <c r="D52" s="189">
        <v>3920.63</v>
      </c>
    </row>
    <row r="53" spans="1:4" ht="12.75">
      <c r="A53" s="16">
        <v>48</v>
      </c>
      <c r="B53" s="58" t="s">
        <v>674</v>
      </c>
      <c r="C53" s="59">
        <v>2018</v>
      </c>
      <c r="D53" s="189">
        <v>1000</v>
      </c>
    </row>
    <row r="54" spans="1:4" ht="12.75">
      <c r="A54" s="17">
        <v>49</v>
      </c>
      <c r="B54" s="58" t="s">
        <v>675</v>
      </c>
      <c r="C54" s="59">
        <v>2018</v>
      </c>
      <c r="D54" s="189">
        <v>2865.9</v>
      </c>
    </row>
    <row r="55" spans="1:4" ht="12.75">
      <c r="A55" s="16">
        <v>50</v>
      </c>
      <c r="B55" s="58" t="s">
        <v>676</v>
      </c>
      <c r="C55" s="59">
        <v>2018</v>
      </c>
      <c r="D55" s="189">
        <v>3837.6</v>
      </c>
    </row>
    <row r="56" spans="1:4" ht="25.5">
      <c r="A56" s="17">
        <v>51</v>
      </c>
      <c r="B56" s="58" t="s">
        <v>677</v>
      </c>
      <c r="C56" s="59">
        <v>2018</v>
      </c>
      <c r="D56" s="189">
        <v>7269.3</v>
      </c>
    </row>
    <row r="57" spans="1:4" ht="25.5">
      <c r="A57" s="16">
        <v>52</v>
      </c>
      <c r="B57" s="58" t="s">
        <v>677</v>
      </c>
      <c r="C57" s="59">
        <v>2018</v>
      </c>
      <c r="D57" s="189">
        <v>7269.3</v>
      </c>
    </row>
    <row r="58" spans="1:4" ht="12.75">
      <c r="A58" s="17">
        <v>53</v>
      </c>
      <c r="B58" s="58" t="s">
        <v>678</v>
      </c>
      <c r="C58" s="59">
        <v>2018</v>
      </c>
      <c r="D58" s="189">
        <v>37262.46</v>
      </c>
    </row>
    <row r="59" spans="1:4" ht="38.25">
      <c r="A59" s="16">
        <v>54</v>
      </c>
      <c r="B59" s="58" t="s">
        <v>679</v>
      </c>
      <c r="C59" s="59">
        <v>2019</v>
      </c>
      <c r="D59" s="189">
        <v>5500</v>
      </c>
    </row>
    <row r="60" spans="1:4" ht="25.5">
      <c r="A60" s="17">
        <v>55</v>
      </c>
      <c r="B60" s="62" t="s">
        <v>680</v>
      </c>
      <c r="C60" s="59">
        <v>2019</v>
      </c>
      <c r="D60" s="189">
        <v>4886.88</v>
      </c>
    </row>
    <row r="61" spans="1:4" ht="12.75">
      <c r="A61" s="16">
        <v>56</v>
      </c>
      <c r="B61" s="62" t="s">
        <v>681</v>
      </c>
      <c r="C61" s="59">
        <v>2019</v>
      </c>
      <c r="D61" s="189">
        <v>544.85</v>
      </c>
    </row>
    <row r="62" spans="1:4" ht="25.5">
      <c r="A62" s="17">
        <v>57</v>
      </c>
      <c r="B62" s="62" t="s">
        <v>682</v>
      </c>
      <c r="C62" s="59">
        <v>2019</v>
      </c>
      <c r="D62" s="189">
        <v>4412</v>
      </c>
    </row>
    <row r="63" spans="1:4" ht="12.75">
      <c r="A63" s="16">
        <v>58</v>
      </c>
      <c r="B63" s="62" t="s">
        <v>683</v>
      </c>
      <c r="C63" s="59">
        <v>2019</v>
      </c>
      <c r="D63" s="189">
        <v>879.45</v>
      </c>
    </row>
    <row r="64" spans="1:4" ht="12.75">
      <c r="A64" s="17">
        <v>59</v>
      </c>
      <c r="B64" s="62" t="s">
        <v>684</v>
      </c>
      <c r="C64" s="59">
        <v>2019</v>
      </c>
      <c r="D64" s="189">
        <v>600</v>
      </c>
    </row>
    <row r="65" spans="1:4" ht="12.75">
      <c r="A65" s="16">
        <v>60</v>
      </c>
      <c r="B65" s="62" t="s">
        <v>685</v>
      </c>
      <c r="C65" s="59">
        <v>2019</v>
      </c>
      <c r="D65" s="189">
        <v>5350.5</v>
      </c>
    </row>
    <row r="66" spans="1:4" ht="12.75">
      <c r="A66" s="17">
        <v>61</v>
      </c>
      <c r="B66" s="62" t="s">
        <v>686</v>
      </c>
      <c r="C66" s="59">
        <v>2019</v>
      </c>
      <c r="D66" s="189">
        <v>5600</v>
      </c>
    </row>
    <row r="67" spans="1:4" ht="25.5">
      <c r="A67" s="16">
        <v>62</v>
      </c>
      <c r="B67" s="62" t="s">
        <v>687</v>
      </c>
      <c r="C67" s="59">
        <v>2019</v>
      </c>
      <c r="D67" s="189">
        <v>5476.95</v>
      </c>
    </row>
    <row r="68" spans="1:4" ht="25.5">
      <c r="A68" s="17">
        <v>63</v>
      </c>
      <c r="B68" s="62" t="s">
        <v>688</v>
      </c>
      <c r="C68" s="59">
        <v>2019</v>
      </c>
      <c r="D68" s="189">
        <v>5476.95</v>
      </c>
    </row>
    <row r="69" spans="1:4" ht="25.5">
      <c r="A69" s="16">
        <v>64</v>
      </c>
      <c r="B69" s="62" t="s">
        <v>689</v>
      </c>
      <c r="C69" s="59">
        <v>2017</v>
      </c>
      <c r="D69" s="189">
        <v>18413.1</v>
      </c>
    </row>
    <row r="70" spans="1:4" ht="25.5">
      <c r="A70" s="17">
        <v>65</v>
      </c>
      <c r="B70" s="62" t="s">
        <v>690</v>
      </c>
      <c r="C70" s="59">
        <v>2019</v>
      </c>
      <c r="D70" s="189">
        <v>18880.5</v>
      </c>
    </row>
    <row r="71" spans="1:4" ht="25.5">
      <c r="A71" s="16">
        <v>66</v>
      </c>
      <c r="B71" s="62" t="s">
        <v>691</v>
      </c>
      <c r="C71" s="59">
        <v>2017</v>
      </c>
      <c r="D71" s="189">
        <v>18413.1</v>
      </c>
    </row>
    <row r="72" spans="1:4" ht="25.5">
      <c r="A72" s="17">
        <v>67</v>
      </c>
      <c r="B72" s="62" t="s">
        <v>692</v>
      </c>
      <c r="C72" s="59">
        <v>2017</v>
      </c>
      <c r="D72" s="189">
        <v>18413.1</v>
      </c>
    </row>
    <row r="73" spans="1:4" ht="12.75">
      <c r="A73" s="16"/>
      <c r="B73" s="38" t="s">
        <v>0</v>
      </c>
      <c r="C73" s="16"/>
      <c r="D73" s="191">
        <f>SUM(D6:D72)</f>
        <v>421427.76999999996</v>
      </c>
    </row>
    <row r="74" spans="1:4" ht="12.75">
      <c r="A74" s="339" t="s">
        <v>163</v>
      </c>
      <c r="B74" s="339"/>
      <c r="C74" s="339"/>
      <c r="D74" s="339"/>
    </row>
    <row r="75" spans="1:4" ht="25.5">
      <c r="A75" s="37" t="s">
        <v>10</v>
      </c>
      <c r="B75" s="37" t="s">
        <v>11</v>
      </c>
      <c r="C75" s="37" t="s">
        <v>12</v>
      </c>
      <c r="D75" s="188" t="s">
        <v>13</v>
      </c>
    </row>
    <row r="76" spans="1:4" ht="12.75">
      <c r="A76" s="16">
        <v>1</v>
      </c>
      <c r="B76" s="58" t="s">
        <v>693</v>
      </c>
      <c r="C76" s="59">
        <v>2015</v>
      </c>
      <c r="D76" s="189">
        <v>4500</v>
      </c>
    </row>
    <row r="77" spans="1:4" ht="25.5">
      <c r="A77" s="16">
        <v>2</v>
      </c>
      <c r="B77" s="58" t="s">
        <v>694</v>
      </c>
      <c r="C77" s="59">
        <v>2015</v>
      </c>
      <c r="D77" s="189">
        <v>5104.5</v>
      </c>
    </row>
    <row r="78" spans="1:4" ht="12.75">
      <c r="A78" s="16">
        <v>3</v>
      </c>
      <c r="B78" s="58" t="s">
        <v>695</v>
      </c>
      <c r="C78" s="136">
        <v>2016</v>
      </c>
      <c r="D78" s="189">
        <v>4466</v>
      </c>
    </row>
    <row r="79" spans="1:4" ht="12.75">
      <c r="A79" s="16">
        <v>4</v>
      </c>
      <c r="B79" s="58" t="s">
        <v>696</v>
      </c>
      <c r="C79" s="136">
        <v>2016</v>
      </c>
      <c r="D79" s="189">
        <v>1699</v>
      </c>
    </row>
    <row r="80" spans="1:4" ht="12.75">
      <c r="A80" s="16">
        <v>5</v>
      </c>
      <c r="B80" s="58" t="s">
        <v>697</v>
      </c>
      <c r="C80" s="136">
        <v>2017</v>
      </c>
      <c r="D80" s="189">
        <v>1490.02</v>
      </c>
    </row>
    <row r="81" spans="1:4" ht="51">
      <c r="A81" s="16">
        <v>6</v>
      </c>
      <c r="B81" s="58" t="s">
        <v>698</v>
      </c>
      <c r="C81" s="136">
        <v>2018</v>
      </c>
      <c r="D81" s="189">
        <v>7857.78</v>
      </c>
    </row>
    <row r="82" spans="1:4" ht="25.5">
      <c r="A82" s="16">
        <v>7</v>
      </c>
      <c r="B82" s="58" t="s">
        <v>699</v>
      </c>
      <c r="C82" s="136">
        <v>2018</v>
      </c>
      <c r="D82" s="189">
        <v>5933.34</v>
      </c>
    </row>
    <row r="83" spans="1:4" ht="12.75">
      <c r="A83" s="16">
        <v>8</v>
      </c>
      <c r="B83" s="58" t="s">
        <v>700</v>
      </c>
      <c r="C83" s="136">
        <v>2018</v>
      </c>
      <c r="D83" s="189">
        <v>2214</v>
      </c>
    </row>
    <row r="84" spans="1:4" ht="25.5">
      <c r="A84" s="16">
        <v>9</v>
      </c>
      <c r="B84" s="58" t="s">
        <v>701</v>
      </c>
      <c r="C84" s="136">
        <v>2018</v>
      </c>
      <c r="D84" s="189">
        <v>1024</v>
      </c>
    </row>
    <row r="85" spans="1:4" ht="12.75">
      <c r="A85" s="16">
        <v>10</v>
      </c>
      <c r="B85" s="58" t="s">
        <v>702</v>
      </c>
      <c r="C85" s="136">
        <v>2018</v>
      </c>
      <c r="D85" s="189">
        <v>1234.92</v>
      </c>
    </row>
    <row r="86" spans="1:4" ht="25.5">
      <c r="A86" s="16">
        <v>11</v>
      </c>
      <c r="B86" s="58" t="s">
        <v>703</v>
      </c>
      <c r="C86" s="136">
        <v>2018</v>
      </c>
      <c r="D86" s="189">
        <v>11475</v>
      </c>
    </row>
    <row r="87" spans="1:4" ht="25.5">
      <c r="A87" s="16">
        <v>12</v>
      </c>
      <c r="B87" s="58" t="s">
        <v>704</v>
      </c>
      <c r="C87" s="136">
        <v>2018</v>
      </c>
      <c r="D87" s="189">
        <v>3001.2</v>
      </c>
    </row>
    <row r="88" spans="1:4" ht="12.75">
      <c r="A88" s="16">
        <v>13</v>
      </c>
      <c r="B88" s="58" t="s">
        <v>705</v>
      </c>
      <c r="C88" s="136">
        <v>2019</v>
      </c>
      <c r="D88" s="189">
        <v>3895</v>
      </c>
    </row>
    <row r="89" spans="1:4" ht="12.75">
      <c r="A89" s="16">
        <v>14</v>
      </c>
      <c r="B89" s="58" t="s">
        <v>706</v>
      </c>
      <c r="C89" s="136">
        <v>2019</v>
      </c>
      <c r="D89" s="189">
        <v>3873</v>
      </c>
    </row>
    <row r="90" spans="1:4" ht="12.75">
      <c r="A90" s="16">
        <v>15</v>
      </c>
      <c r="B90" s="58" t="s">
        <v>707</v>
      </c>
      <c r="C90" s="136">
        <v>2019</v>
      </c>
      <c r="D90" s="189">
        <v>6220.01</v>
      </c>
    </row>
    <row r="91" spans="1:4" ht="12.75">
      <c r="A91" s="16">
        <v>16</v>
      </c>
      <c r="B91" s="58" t="s">
        <v>708</v>
      </c>
      <c r="C91" s="136">
        <v>2019</v>
      </c>
      <c r="D91" s="189">
        <v>9999.9</v>
      </c>
    </row>
    <row r="92" spans="1:4" ht="12.75">
      <c r="A92" s="16">
        <v>17</v>
      </c>
      <c r="B92" s="58" t="s">
        <v>709</v>
      </c>
      <c r="C92" s="136">
        <v>2019</v>
      </c>
      <c r="D92" s="189">
        <v>1345.01</v>
      </c>
    </row>
    <row r="93" spans="1:4" ht="12.75">
      <c r="A93" s="16">
        <v>18</v>
      </c>
      <c r="B93" s="58" t="s">
        <v>710</v>
      </c>
      <c r="C93" s="136">
        <v>2019</v>
      </c>
      <c r="D93" s="189">
        <v>2504.99</v>
      </c>
    </row>
    <row r="94" spans="1:4" ht="12.75">
      <c r="A94" s="16"/>
      <c r="B94" s="38" t="s">
        <v>0</v>
      </c>
      <c r="C94" s="16"/>
      <c r="D94" s="191">
        <f>SUM(D76:D93)</f>
        <v>77837.67</v>
      </c>
    </row>
    <row r="95" spans="1:4" ht="12.75">
      <c r="A95" s="339" t="s">
        <v>164</v>
      </c>
      <c r="B95" s="339"/>
      <c r="C95" s="339"/>
      <c r="D95" s="339"/>
    </row>
    <row r="96" spans="1:4" ht="25.5">
      <c r="A96" s="16">
        <v>1</v>
      </c>
      <c r="B96" s="65" t="s">
        <v>711</v>
      </c>
      <c r="C96" s="59">
        <v>2015</v>
      </c>
      <c r="D96" s="189">
        <v>10000</v>
      </c>
    </row>
    <row r="97" spans="1:4" ht="89.25">
      <c r="A97" s="16">
        <v>2</v>
      </c>
      <c r="B97" s="66" t="s">
        <v>712</v>
      </c>
      <c r="C97" s="136">
        <v>2017</v>
      </c>
      <c r="D97" s="189">
        <v>11815</v>
      </c>
    </row>
    <row r="98" spans="1:4" ht="114.75">
      <c r="A98" s="16">
        <v>3</v>
      </c>
      <c r="B98" s="66" t="s">
        <v>713</v>
      </c>
      <c r="C98" s="136">
        <v>2017</v>
      </c>
      <c r="D98" s="189">
        <v>11100</v>
      </c>
    </row>
    <row r="99" spans="1:4" ht="51">
      <c r="A99" s="16">
        <v>4</v>
      </c>
      <c r="B99" s="66" t="s">
        <v>714</v>
      </c>
      <c r="C99" s="136">
        <v>2018</v>
      </c>
      <c r="D99" s="189">
        <v>5710</v>
      </c>
    </row>
    <row r="100" spans="1:4" ht="51">
      <c r="A100" s="16">
        <v>5</v>
      </c>
      <c r="B100" s="66" t="s">
        <v>715</v>
      </c>
      <c r="C100" s="136">
        <v>2018</v>
      </c>
      <c r="D100" s="189">
        <v>1900</v>
      </c>
    </row>
    <row r="101" spans="1:4" ht="51">
      <c r="A101" s="16">
        <v>6</v>
      </c>
      <c r="B101" s="66" t="s">
        <v>716</v>
      </c>
      <c r="C101" s="136">
        <v>2018</v>
      </c>
      <c r="D101" s="189">
        <v>4340</v>
      </c>
    </row>
    <row r="102" spans="1:4" ht="76.5">
      <c r="A102" s="16">
        <v>7</v>
      </c>
      <c r="B102" s="66" t="s">
        <v>717</v>
      </c>
      <c r="C102" s="136">
        <v>2019</v>
      </c>
      <c r="D102" s="189">
        <v>29655</v>
      </c>
    </row>
    <row r="103" spans="1:4" ht="12.75">
      <c r="A103" s="16"/>
      <c r="B103" s="38" t="s">
        <v>0</v>
      </c>
      <c r="C103" s="16"/>
      <c r="D103" s="191">
        <f>SUM(D96:D102)</f>
        <v>74520</v>
      </c>
    </row>
    <row r="104" spans="1:4" ht="12.75">
      <c r="A104" s="39"/>
      <c r="B104" s="40"/>
      <c r="C104" s="40"/>
      <c r="D104" s="192"/>
    </row>
    <row r="105" spans="1:4" ht="12.75">
      <c r="A105" s="313" t="s">
        <v>53</v>
      </c>
      <c r="B105" s="314"/>
      <c r="C105" s="314"/>
      <c r="D105" s="338"/>
    </row>
    <row r="106" spans="1:4" ht="12.75">
      <c r="A106" s="339" t="s">
        <v>162</v>
      </c>
      <c r="B106" s="339"/>
      <c r="C106" s="339"/>
      <c r="D106" s="339"/>
    </row>
    <row r="107" spans="1:4" ht="25.5">
      <c r="A107" s="37" t="s">
        <v>10</v>
      </c>
      <c r="B107" s="37" t="s">
        <v>11</v>
      </c>
      <c r="C107" s="37" t="s">
        <v>12</v>
      </c>
      <c r="D107" s="188" t="s">
        <v>13</v>
      </c>
    </row>
    <row r="108" spans="1:4" ht="12.75">
      <c r="A108" s="17">
        <v>1</v>
      </c>
      <c r="B108" s="79" t="s">
        <v>183</v>
      </c>
      <c r="C108" s="17">
        <v>2016</v>
      </c>
      <c r="D108" s="193">
        <v>514</v>
      </c>
    </row>
    <row r="109" spans="1:4" ht="12.75">
      <c r="A109" s="16">
        <v>2</v>
      </c>
      <c r="B109" s="19" t="s">
        <v>183</v>
      </c>
      <c r="C109" s="16">
        <v>2016</v>
      </c>
      <c r="D109" s="194">
        <v>505</v>
      </c>
    </row>
    <row r="110" spans="1:4" ht="12.75">
      <c r="A110" s="17">
        <v>3</v>
      </c>
      <c r="B110" s="79" t="s">
        <v>183</v>
      </c>
      <c r="C110" s="16">
        <v>2016</v>
      </c>
      <c r="D110" s="194">
        <v>505</v>
      </c>
    </row>
    <row r="111" spans="1:4" ht="12.75">
      <c r="A111" s="16">
        <v>4</v>
      </c>
      <c r="B111" s="19" t="s">
        <v>184</v>
      </c>
      <c r="C111" s="16">
        <v>2016</v>
      </c>
      <c r="D111" s="194">
        <v>3248.09</v>
      </c>
    </row>
    <row r="112" spans="1:4" ht="12.75">
      <c r="A112" s="17">
        <v>5</v>
      </c>
      <c r="B112" s="19" t="s">
        <v>184</v>
      </c>
      <c r="C112" s="16">
        <v>2016</v>
      </c>
      <c r="D112" s="194">
        <v>3173.88</v>
      </c>
    </row>
    <row r="113" spans="1:4" ht="12.75">
      <c r="A113" s="16">
        <v>6</v>
      </c>
      <c r="B113" s="19" t="s">
        <v>184</v>
      </c>
      <c r="C113" s="16">
        <v>2016</v>
      </c>
      <c r="D113" s="194">
        <v>2698.87</v>
      </c>
    </row>
    <row r="114" spans="1:4" ht="12.75">
      <c r="A114" s="17">
        <v>7</v>
      </c>
      <c r="B114" s="19" t="s">
        <v>184</v>
      </c>
      <c r="C114" s="16">
        <v>2016</v>
      </c>
      <c r="D114" s="194">
        <v>3126.65</v>
      </c>
    </row>
    <row r="115" spans="1:4" ht="12.75">
      <c r="A115" s="16">
        <v>8</v>
      </c>
      <c r="B115" s="19" t="s">
        <v>184</v>
      </c>
      <c r="C115" s="16">
        <v>2016</v>
      </c>
      <c r="D115" s="194">
        <v>3130.34</v>
      </c>
    </row>
    <row r="116" spans="1:4" ht="12.75">
      <c r="A116" s="17">
        <v>9</v>
      </c>
      <c r="B116" s="19" t="s">
        <v>184</v>
      </c>
      <c r="C116" s="16">
        <v>2016</v>
      </c>
      <c r="D116" s="194">
        <v>3398.01</v>
      </c>
    </row>
    <row r="117" spans="1:4" ht="12.75">
      <c r="A117" s="16">
        <v>10</v>
      </c>
      <c r="B117" s="19" t="s">
        <v>185</v>
      </c>
      <c r="C117" s="16">
        <v>2016</v>
      </c>
      <c r="D117" s="194">
        <v>2460</v>
      </c>
    </row>
    <row r="118" spans="1:4" ht="12.75">
      <c r="A118" s="17">
        <v>11</v>
      </c>
      <c r="B118" s="19" t="s">
        <v>186</v>
      </c>
      <c r="C118" s="16">
        <v>2017</v>
      </c>
      <c r="D118" s="194">
        <v>24600</v>
      </c>
    </row>
    <row r="119" spans="1:4" ht="12.75">
      <c r="A119" s="16">
        <v>12</v>
      </c>
      <c r="B119" s="19" t="s">
        <v>187</v>
      </c>
      <c r="C119" s="16">
        <v>2018</v>
      </c>
      <c r="D119" s="194">
        <v>1109</v>
      </c>
    </row>
    <row r="120" spans="1:4" ht="12.75">
      <c r="A120" s="17">
        <v>13</v>
      </c>
      <c r="B120" s="19" t="s">
        <v>190</v>
      </c>
      <c r="C120" s="16">
        <v>2016</v>
      </c>
      <c r="D120" s="194">
        <v>1170</v>
      </c>
    </row>
    <row r="121" spans="1:4" ht="12.75">
      <c r="A121" s="16"/>
      <c r="B121" s="38" t="s">
        <v>0</v>
      </c>
      <c r="C121" s="16"/>
      <c r="D121" s="191">
        <f>SUM(D108:D120)</f>
        <v>49638.840000000004</v>
      </c>
    </row>
    <row r="122" spans="1:4" ht="12.75" customHeight="1">
      <c r="A122" s="339" t="s">
        <v>163</v>
      </c>
      <c r="B122" s="339"/>
      <c r="C122" s="339"/>
      <c r="D122" s="339"/>
    </row>
    <row r="123" spans="1:4" ht="12.75">
      <c r="A123" s="16">
        <v>1</v>
      </c>
      <c r="B123" s="19" t="s">
        <v>188</v>
      </c>
      <c r="C123" s="16">
        <v>2015</v>
      </c>
      <c r="D123" s="194">
        <v>1699</v>
      </c>
    </row>
    <row r="124" spans="1:4" ht="12.75">
      <c r="A124" s="16">
        <v>2</v>
      </c>
      <c r="B124" s="19" t="s">
        <v>189</v>
      </c>
      <c r="C124" s="16">
        <v>2016</v>
      </c>
      <c r="D124" s="194">
        <v>2158.99</v>
      </c>
    </row>
    <row r="125" spans="1:4" ht="12.75">
      <c r="A125" s="16"/>
      <c r="B125" s="38" t="s">
        <v>0</v>
      </c>
      <c r="C125" s="16"/>
      <c r="D125" s="191">
        <f>SUM(D123:D124)</f>
        <v>3857.99</v>
      </c>
    </row>
    <row r="126" spans="1:4" ht="12.75">
      <c r="A126" s="39"/>
      <c r="B126" s="40"/>
      <c r="C126" s="40"/>
      <c r="D126" s="192"/>
    </row>
    <row r="127" spans="1:4" ht="12.75">
      <c r="A127" s="313" t="s">
        <v>80</v>
      </c>
      <c r="B127" s="314"/>
      <c r="C127" s="314"/>
      <c r="D127" s="338"/>
    </row>
    <row r="128" spans="1:4" ht="12.75">
      <c r="A128" s="339" t="s">
        <v>162</v>
      </c>
      <c r="B128" s="339"/>
      <c r="C128" s="339"/>
      <c r="D128" s="339"/>
    </row>
    <row r="129" spans="1:4" ht="25.5">
      <c r="A129" s="37" t="s">
        <v>10</v>
      </c>
      <c r="B129" s="37" t="s">
        <v>11</v>
      </c>
      <c r="C129" s="37" t="s">
        <v>12</v>
      </c>
      <c r="D129" s="188" t="s">
        <v>13</v>
      </c>
    </row>
    <row r="130" spans="1:4" ht="12.75">
      <c r="A130" s="17">
        <v>1</v>
      </c>
      <c r="B130" s="79" t="s">
        <v>320</v>
      </c>
      <c r="C130" s="17">
        <v>2015</v>
      </c>
      <c r="D130" s="195">
        <v>2695</v>
      </c>
    </row>
    <row r="131" spans="1:4" ht="12.75">
      <c r="A131" s="17">
        <v>2</v>
      </c>
      <c r="B131" s="79" t="s">
        <v>321</v>
      </c>
      <c r="C131" s="17">
        <v>2015</v>
      </c>
      <c r="D131" s="195">
        <v>479</v>
      </c>
    </row>
    <row r="132" spans="1:4" ht="38.25">
      <c r="A132" s="17">
        <v>3</v>
      </c>
      <c r="B132" s="79" t="s">
        <v>323</v>
      </c>
      <c r="C132" s="17">
        <v>2015</v>
      </c>
      <c r="D132" s="195">
        <v>720.01</v>
      </c>
    </row>
    <row r="133" spans="1:4" ht="12.75">
      <c r="A133" s="17">
        <v>4</v>
      </c>
      <c r="B133" s="79" t="s">
        <v>324</v>
      </c>
      <c r="C133" s="17">
        <v>2015</v>
      </c>
      <c r="D133" s="195">
        <v>1199</v>
      </c>
    </row>
    <row r="134" spans="1:4" ht="12.75">
      <c r="A134" s="17">
        <v>5</v>
      </c>
      <c r="B134" s="79" t="s">
        <v>325</v>
      </c>
      <c r="C134" s="17">
        <v>2015</v>
      </c>
      <c r="D134" s="195">
        <v>229</v>
      </c>
    </row>
    <row r="135" spans="1:4" ht="12.75">
      <c r="A135" s="17">
        <v>6</v>
      </c>
      <c r="B135" s="79" t="s">
        <v>325</v>
      </c>
      <c r="C135" s="17">
        <v>2015</v>
      </c>
      <c r="D135" s="195">
        <v>229</v>
      </c>
    </row>
    <row r="136" spans="1:4" ht="12.75">
      <c r="A136" s="17">
        <v>7</v>
      </c>
      <c r="B136" s="79" t="s">
        <v>327</v>
      </c>
      <c r="C136" s="17">
        <v>2015</v>
      </c>
      <c r="D136" s="195">
        <v>738</v>
      </c>
    </row>
    <row r="137" spans="1:4" ht="12.75">
      <c r="A137" s="17">
        <v>8</v>
      </c>
      <c r="B137" s="79" t="s">
        <v>329</v>
      </c>
      <c r="C137" s="17">
        <v>2015</v>
      </c>
      <c r="D137" s="195">
        <v>442.8</v>
      </c>
    </row>
    <row r="138" spans="1:4" ht="12.75">
      <c r="A138" s="17">
        <v>9</v>
      </c>
      <c r="B138" s="79" t="s">
        <v>330</v>
      </c>
      <c r="C138" s="17">
        <v>2015</v>
      </c>
      <c r="D138" s="195">
        <v>848.7</v>
      </c>
    </row>
    <row r="139" spans="1:4" ht="12.75">
      <c r="A139" s="17">
        <v>10</v>
      </c>
      <c r="B139" s="79" t="s">
        <v>331</v>
      </c>
      <c r="C139" s="17">
        <v>2015</v>
      </c>
      <c r="D139" s="195">
        <v>259</v>
      </c>
    </row>
    <row r="140" spans="1:4" ht="12.75">
      <c r="A140" s="17">
        <v>11</v>
      </c>
      <c r="B140" s="79" t="s">
        <v>332</v>
      </c>
      <c r="C140" s="17">
        <v>2015</v>
      </c>
      <c r="D140" s="195">
        <v>1100</v>
      </c>
    </row>
    <row r="141" spans="1:4" ht="12.75">
      <c r="A141" s="17">
        <v>12</v>
      </c>
      <c r="B141" s="79" t="s">
        <v>333</v>
      </c>
      <c r="C141" s="17">
        <v>2015</v>
      </c>
      <c r="D141" s="195">
        <v>320</v>
      </c>
    </row>
    <row r="142" spans="1:4" ht="12.75">
      <c r="A142" s="17">
        <v>13</v>
      </c>
      <c r="B142" s="79" t="s">
        <v>335</v>
      </c>
      <c r="C142" s="17">
        <v>2015</v>
      </c>
      <c r="D142" s="195">
        <v>389.99</v>
      </c>
    </row>
    <row r="143" spans="1:4" ht="25.5">
      <c r="A143" s="17">
        <v>14</v>
      </c>
      <c r="B143" s="79" t="s">
        <v>336</v>
      </c>
      <c r="C143" s="17">
        <v>2016</v>
      </c>
      <c r="D143" s="195">
        <v>2093.5</v>
      </c>
    </row>
    <row r="144" spans="1:4" ht="25.5">
      <c r="A144" s="17">
        <v>15</v>
      </c>
      <c r="B144" s="79" t="s">
        <v>336</v>
      </c>
      <c r="C144" s="17">
        <v>2016</v>
      </c>
      <c r="D144" s="195">
        <v>2093.5</v>
      </c>
    </row>
    <row r="145" spans="1:4" ht="25.5">
      <c r="A145" s="17">
        <v>16</v>
      </c>
      <c r="B145" s="79" t="s">
        <v>337</v>
      </c>
      <c r="C145" s="17">
        <v>2016</v>
      </c>
      <c r="D145" s="195">
        <v>2583</v>
      </c>
    </row>
    <row r="146" spans="1:4" ht="12.75">
      <c r="A146" s="17">
        <v>17</v>
      </c>
      <c r="B146" s="79" t="s">
        <v>338</v>
      </c>
      <c r="C146" s="17">
        <v>2016</v>
      </c>
      <c r="D146" s="195">
        <v>2450</v>
      </c>
    </row>
    <row r="147" spans="1:4" ht="12.75">
      <c r="A147" s="17">
        <v>18</v>
      </c>
      <c r="B147" s="79" t="s">
        <v>339</v>
      </c>
      <c r="C147" s="17">
        <v>2016</v>
      </c>
      <c r="D147" s="195">
        <v>499</v>
      </c>
    </row>
    <row r="148" spans="1:4" ht="12.75">
      <c r="A148" s="17">
        <v>19</v>
      </c>
      <c r="B148" s="19" t="s">
        <v>341</v>
      </c>
      <c r="C148" s="16">
        <v>2016</v>
      </c>
      <c r="D148" s="196">
        <v>739.99</v>
      </c>
    </row>
    <row r="149" spans="1:4" ht="12.75">
      <c r="A149" s="17">
        <v>20</v>
      </c>
      <c r="B149" s="19" t="s">
        <v>342</v>
      </c>
      <c r="C149" s="16">
        <v>2016</v>
      </c>
      <c r="D149" s="196">
        <v>599</v>
      </c>
    </row>
    <row r="150" spans="1:4" ht="12.75">
      <c r="A150" s="17">
        <v>21</v>
      </c>
      <c r="B150" s="19" t="s">
        <v>343</v>
      </c>
      <c r="C150" s="16">
        <v>2016</v>
      </c>
      <c r="D150" s="196">
        <v>499.99</v>
      </c>
    </row>
    <row r="151" spans="1:4" ht="12.75">
      <c r="A151" s="17">
        <v>22</v>
      </c>
      <c r="B151" s="19" t="s">
        <v>344</v>
      </c>
      <c r="C151" s="16">
        <v>2016</v>
      </c>
      <c r="D151" s="196">
        <v>679</v>
      </c>
    </row>
    <row r="152" spans="1:4" ht="12.75">
      <c r="A152" s="17">
        <v>23</v>
      </c>
      <c r="B152" s="19" t="s">
        <v>345</v>
      </c>
      <c r="C152" s="16">
        <v>2016</v>
      </c>
      <c r="D152" s="196">
        <v>950</v>
      </c>
    </row>
    <row r="153" spans="1:4" ht="12.75">
      <c r="A153" s="17">
        <v>24</v>
      </c>
      <c r="B153" s="19" t="s">
        <v>346</v>
      </c>
      <c r="C153" s="16">
        <v>2016</v>
      </c>
      <c r="D153" s="196">
        <v>386.74</v>
      </c>
    </row>
    <row r="154" spans="1:4" ht="12.75">
      <c r="A154" s="17">
        <v>25</v>
      </c>
      <c r="B154" s="19" t="s">
        <v>346</v>
      </c>
      <c r="C154" s="16">
        <v>2016</v>
      </c>
      <c r="D154" s="196">
        <v>386.74</v>
      </c>
    </row>
    <row r="155" spans="1:4" ht="12.75">
      <c r="A155" s="17">
        <v>26</v>
      </c>
      <c r="B155" s="19" t="s">
        <v>346</v>
      </c>
      <c r="C155" s="16">
        <v>2016</v>
      </c>
      <c r="D155" s="196">
        <v>386.74</v>
      </c>
    </row>
    <row r="156" spans="1:4" ht="12.75">
      <c r="A156" s="17">
        <v>27</v>
      </c>
      <c r="B156" s="19" t="s">
        <v>346</v>
      </c>
      <c r="C156" s="16">
        <v>2016</v>
      </c>
      <c r="D156" s="196">
        <v>386.74</v>
      </c>
    </row>
    <row r="157" spans="1:4" ht="12.75">
      <c r="A157" s="17">
        <v>28</v>
      </c>
      <c r="B157" s="19" t="s">
        <v>347</v>
      </c>
      <c r="C157" s="16">
        <v>2017</v>
      </c>
      <c r="D157" s="196">
        <v>500</v>
      </c>
    </row>
    <row r="158" spans="1:4" ht="12.75">
      <c r="A158" s="17">
        <v>29</v>
      </c>
      <c r="B158" s="19" t="s">
        <v>346</v>
      </c>
      <c r="C158" s="16">
        <v>2017</v>
      </c>
      <c r="D158" s="196">
        <v>389.91</v>
      </c>
    </row>
    <row r="159" spans="1:4" ht="12.75">
      <c r="A159" s="17">
        <v>30</v>
      </c>
      <c r="B159" s="19" t="s">
        <v>346</v>
      </c>
      <c r="C159" s="16">
        <v>2017</v>
      </c>
      <c r="D159" s="196">
        <v>389.91</v>
      </c>
    </row>
    <row r="160" spans="1:4" ht="12.75">
      <c r="A160" s="17">
        <v>31</v>
      </c>
      <c r="B160" s="19" t="s">
        <v>346</v>
      </c>
      <c r="C160" s="16">
        <v>2017</v>
      </c>
      <c r="D160" s="196">
        <v>389.91</v>
      </c>
    </row>
    <row r="161" spans="1:4" ht="12.75">
      <c r="A161" s="17">
        <v>32</v>
      </c>
      <c r="B161" s="19" t="s">
        <v>346</v>
      </c>
      <c r="C161" s="16">
        <v>2017</v>
      </c>
      <c r="D161" s="196">
        <v>389.91</v>
      </c>
    </row>
    <row r="162" spans="1:4" ht="12.75">
      <c r="A162" s="17">
        <v>33</v>
      </c>
      <c r="B162" s="19" t="s">
        <v>346</v>
      </c>
      <c r="C162" s="16">
        <v>2017</v>
      </c>
      <c r="D162" s="196">
        <v>389.91</v>
      </c>
    </row>
    <row r="163" spans="1:4" ht="25.5">
      <c r="A163" s="17">
        <v>34</v>
      </c>
      <c r="B163" s="19" t="s">
        <v>348</v>
      </c>
      <c r="C163" s="16">
        <v>2017</v>
      </c>
      <c r="D163" s="196">
        <v>3100.01</v>
      </c>
    </row>
    <row r="164" spans="1:4" ht="25.5">
      <c r="A164" s="17">
        <v>35</v>
      </c>
      <c r="B164" s="19" t="s">
        <v>348</v>
      </c>
      <c r="C164" s="16">
        <v>2017</v>
      </c>
      <c r="D164" s="196">
        <v>3100.01</v>
      </c>
    </row>
    <row r="165" spans="1:4" ht="12.75">
      <c r="A165" s="17">
        <v>36</v>
      </c>
      <c r="B165" s="19" t="s">
        <v>350</v>
      </c>
      <c r="C165" s="16">
        <v>2018</v>
      </c>
      <c r="D165" s="196">
        <v>386</v>
      </c>
    </row>
    <row r="166" spans="1:4" ht="25.5">
      <c r="A166" s="17">
        <v>37</v>
      </c>
      <c r="B166" s="19" t="s">
        <v>352</v>
      </c>
      <c r="C166" s="16">
        <v>2018</v>
      </c>
      <c r="D166" s="196">
        <v>26598</v>
      </c>
    </row>
    <row r="167" spans="1:4" ht="25.5">
      <c r="A167" s="17">
        <v>38</v>
      </c>
      <c r="B167" s="19" t="s">
        <v>353</v>
      </c>
      <c r="C167" s="16">
        <v>2018</v>
      </c>
      <c r="D167" s="196">
        <v>7920</v>
      </c>
    </row>
    <row r="168" spans="1:4" ht="12.75">
      <c r="A168" s="17">
        <v>39</v>
      </c>
      <c r="B168" s="19" t="s">
        <v>354</v>
      </c>
      <c r="C168" s="16">
        <v>2019</v>
      </c>
      <c r="D168" s="196">
        <v>349</v>
      </c>
    </row>
    <row r="169" spans="1:4" ht="12.75">
      <c r="A169" s="17">
        <v>40</v>
      </c>
      <c r="B169" s="19" t="s">
        <v>354</v>
      </c>
      <c r="C169" s="16">
        <v>2019</v>
      </c>
      <c r="D169" s="196">
        <v>349</v>
      </c>
    </row>
    <row r="170" spans="1:4" ht="12.75">
      <c r="A170" s="17">
        <v>41</v>
      </c>
      <c r="B170" s="19" t="s">
        <v>355</v>
      </c>
      <c r="C170" s="16">
        <v>2019</v>
      </c>
      <c r="D170" s="196">
        <v>429</v>
      </c>
    </row>
    <row r="171" spans="1:4" ht="12.75">
      <c r="A171" s="17">
        <v>42</v>
      </c>
      <c r="B171" s="19" t="s">
        <v>356</v>
      </c>
      <c r="C171" s="16">
        <v>2019</v>
      </c>
      <c r="D171" s="196">
        <v>249.99</v>
      </c>
    </row>
    <row r="172" spans="1:4" ht="12.75">
      <c r="A172" s="17">
        <v>43</v>
      </c>
      <c r="B172" s="19" t="s">
        <v>357</v>
      </c>
      <c r="C172" s="16">
        <v>2019</v>
      </c>
      <c r="D172" s="196">
        <v>289</v>
      </c>
    </row>
    <row r="173" spans="1:4" ht="12.75">
      <c r="A173" s="17">
        <v>44</v>
      </c>
      <c r="B173" s="19" t="s">
        <v>357</v>
      </c>
      <c r="C173" s="16">
        <v>2019</v>
      </c>
      <c r="D173" s="196">
        <v>289</v>
      </c>
    </row>
    <row r="174" spans="1:4" ht="12.75">
      <c r="A174" s="17">
        <v>45</v>
      </c>
      <c r="B174" s="19" t="s">
        <v>357</v>
      </c>
      <c r="C174" s="16">
        <v>2019</v>
      </c>
      <c r="D174" s="196">
        <v>289</v>
      </c>
    </row>
    <row r="175" spans="1:4" ht="12.75">
      <c r="A175" s="17">
        <v>46</v>
      </c>
      <c r="B175" s="19" t="s">
        <v>357</v>
      </c>
      <c r="C175" s="16">
        <v>2019</v>
      </c>
      <c r="D175" s="196">
        <v>289</v>
      </c>
    </row>
    <row r="176" spans="1:4" ht="12.75">
      <c r="A176" s="17">
        <v>47</v>
      </c>
      <c r="B176" s="19" t="s">
        <v>357</v>
      </c>
      <c r="C176" s="16">
        <v>2019</v>
      </c>
      <c r="D176" s="196">
        <v>289</v>
      </c>
    </row>
    <row r="177" spans="1:4" ht="12.75">
      <c r="A177" s="17">
        <v>48</v>
      </c>
      <c r="B177" s="19" t="s">
        <v>357</v>
      </c>
      <c r="C177" s="16">
        <v>2019</v>
      </c>
      <c r="D177" s="196">
        <v>289</v>
      </c>
    </row>
    <row r="178" spans="1:4" ht="12.75">
      <c r="A178" s="17">
        <v>49</v>
      </c>
      <c r="B178" s="19" t="s">
        <v>357</v>
      </c>
      <c r="C178" s="16">
        <v>2019</v>
      </c>
      <c r="D178" s="196">
        <v>289</v>
      </c>
    </row>
    <row r="179" spans="1:4" ht="12.75">
      <c r="A179" s="17">
        <v>50</v>
      </c>
      <c r="B179" s="19" t="s">
        <v>357</v>
      </c>
      <c r="C179" s="16">
        <v>2019</v>
      </c>
      <c r="D179" s="196">
        <v>289</v>
      </c>
    </row>
    <row r="180" spans="1:4" ht="12.75">
      <c r="A180" s="17">
        <v>51</v>
      </c>
      <c r="B180" s="19" t="s">
        <v>357</v>
      </c>
      <c r="C180" s="16">
        <v>2019</v>
      </c>
      <c r="D180" s="196">
        <v>289</v>
      </c>
    </row>
    <row r="181" spans="1:4" ht="12.75">
      <c r="A181" s="17">
        <v>52</v>
      </c>
      <c r="B181" s="19" t="s">
        <v>358</v>
      </c>
      <c r="C181" s="16">
        <v>2019</v>
      </c>
      <c r="D181" s="196">
        <v>3477</v>
      </c>
    </row>
    <row r="182" spans="1:4" ht="12.75">
      <c r="A182" s="17">
        <v>53</v>
      </c>
      <c r="B182" s="19" t="s">
        <v>359</v>
      </c>
      <c r="C182" s="16">
        <v>2019</v>
      </c>
      <c r="D182" s="196">
        <v>2889.27</v>
      </c>
    </row>
    <row r="183" spans="1:4" ht="12.75">
      <c r="A183" s="17">
        <v>54</v>
      </c>
      <c r="B183" s="14" t="s">
        <v>360</v>
      </c>
      <c r="C183" s="21">
        <v>2019</v>
      </c>
      <c r="D183" s="197">
        <v>881.73</v>
      </c>
    </row>
    <row r="184" spans="1:4" ht="12.75">
      <c r="A184" s="17">
        <v>55</v>
      </c>
      <c r="B184" s="14" t="s">
        <v>361</v>
      </c>
      <c r="C184" s="21">
        <v>2019</v>
      </c>
      <c r="D184" s="197">
        <v>4950</v>
      </c>
    </row>
    <row r="185" spans="1:4" ht="12.75">
      <c r="A185" s="16"/>
      <c r="B185" s="38" t="s">
        <v>0</v>
      </c>
      <c r="C185" s="16"/>
      <c r="D185" s="191">
        <f>SUM(D130:D184)</f>
        <v>84113.00000000001</v>
      </c>
    </row>
    <row r="186" spans="1:4" ht="12.75">
      <c r="A186" s="339" t="s">
        <v>163</v>
      </c>
      <c r="B186" s="339"/>
      <c r="C186" s="339"/>
      <c r="D186" s="339"/>
    </row>
    <row r="187" spans="1:4" ht="25.5">
      <c r="A187" s="37" t="s">
        <v>10</v>
      </c>
      <c r="B187" s="37" t="s">
        <v>11</v>
      </c>
      <c r="C187" s="37" t="s">
        <v>12</v>
      </c>
      <c r="D187" s="188" t="s">
        <v>13</v>
      </c>
    </row>
    <row r="188" spans="1:4" ht="12.75">
      <c r="A188" s="16">
        <v>1</v>
      </c>
      <c r="B188" s="20" t="s">
        <v>362</v>
      </c>
      <c r="C188" s="16">
        <v>2015</v>
      </c>
      <c r="D188" s="198">
        <v>246</v>
      </c>
    </row>
    <row r="189" spans="1:4" ht="12.75">
      <c r="A189" s="16">
        <v>2</v>
      </c>
      <c r="B189" s="81" t="s">
        <v>363</v>
      </c>
      <c r="C189" s="45">
        <v>2015</v>
      </c>
      <c r="D189" s="199">
        <v>1750.01</v>
      </c>
    </row>
    <row r="190" spans="1:4" ht="12.75">
      <c r="A190" s="16">
        <v>3</v>
      </c>
      <c r="B190" s="81" t="s">
        <v>364</v>
      </c>
      <c r="C190" s="45">
        <v>2015</v>
      </c>
      <c r="D190" s="199">
        <v>240.09</v>
      </c>
    </row>
    <row r="191" spans="1:4" ht="25.5">
      <c r="A191" s="16">
        <v>4</v>
      </c>
      <c r="B191" s="19" t="s">
        <v>364</v>
      </c>
      <c r="C191" s="16">
        <v>2015</v>
      </c>
      <c r="D191" s="198">
        <v>240.1</v>
      </c>
    </row>
    <row r="192" spans="1:4" ht="12.75">
      <c r="A192" s="16">
        <v>5</v>
      </c>
      <c r="B192" s="81" t="s">
        <v>365</v>
      </c>
      <c r="C192" s="45">
        <v>2015</v>
      </c>
      <c r="D192" s="199">
        <v>1320</v>
      </c>
    </row>
    <row r="193" spans="1:4" ht="12.75">
      <c r="A193" s="16">
        <v>6</v>
      </c>
      <c r="B193" s="81" t="s">
        <v>365</v>
      </c>
      <c r="C193" s="45">
        <v>2015</v>
      </c>
      <c r="D193" s="199">
        <v>1320</v>
      </c>
    </row>
    <row r="194" spans="1:4" ht="12.75">
      <c r="A194" s="16">
        <v>7</v>
      </c>
      <c r="B194" s="81" t="s">
        <v>366</v>
      </c>
      <c r="C194" s="45">
        <v>2015</v>
      </c>
      <c r="D194" s="199">
        <v>1199</v>
      </c>
    </row>
    <row r="195" spans="1:4" ht="12.75">
      <c r="A195" s="16">
        <v>8</v>
      </c>
      <c r="B195" s="81" t="s">
        <v>367</v>
      </c>
      <c r="C195" s="45">
        <v>2015</v>
      </c>
      <c r="D195" s="199">
        <v>1199</v>
      </c>
    </row>
    <row r="196" spans="1:4" ht="12.75">
      <c r="A196" s="16">
        <v>9</v>
      </c>
      <c r="B196" s="81" t="s">
        <v>368</v>
      </c>
      <c r="C196" s="45">
        <v>2016</v>
      </c>
      <c r="D196" s="199">
        <v>467.3</v>
      </c>
    </row>
    <row r="197" spans="1:4" ht="12.75">
      <c r="A197" s="16">
        <v>10</v>
      </c>
      <c r="B197" s="81" t="s">
        <v>369</v>
      </c>
      <c r="C197" s="45">
        <v>2016</v>
      </c>
      <c r="D197" s="199">
        <v>1899</v>
      </c>
    </row>
    <row r="198" spans="1:4" ht="12.75">
      <c r="A198" s="16">
        <v>11</v>
      </c>
      <c r="B198" s="81" t="s">
        <v>370</v>
      </c>
      <c r="C198" s="45">
        <v>2016</v>
      </c>
      <c r="D198" s="199">
        <v>1999</v>
      </c>
    </row>
    <row r="199" spans="1:4" ht="12.75">
      <c r="A199" s="16">
        <v>12</v>
      </c>
      <c r="B199" s="81" t="s">
        <v>370</v>
      </c>
      <c r="C199" s="45">
        <v>2016</v>
      </c>
      <c r="D199" s="199">
        <v>1998.99</v>
      </c>
    </row>
    <row r="200" spans="1:4" ht="12.75">
      <c r="A200" s="16">
        <v>13</v>
      </c>
      <c r="B200" s="14" t="s">
        <v>371</v>
      </c>
      <c r="C200" s="45">
        <v>2017</v>
      </c>
      <c r="D200" s="199">
        <v>1299</v>
      </c>
    </row>
    <row r="201" spans="1:4" ht="12.75">
      <c r="A201" s="16">
        <v>14</v>
      </c>
      <c r="B201" s="19" t="s">
        <v>372</v>
      </c>
      <c r="C201" s="16">
        <v>2017</v>
      </c>
      <c r="D201" s="194">
        <v>2699</v>
      </c>
    </row>
    <row r="202" spans="1:4" ht="12.75">
      <c r="A202" s="16">
        <v>15</v>
      </c>
      <c r="B202" s="19" t="s">
        <v>373</v>
      </c>
      <c r="C202" s="16">
        <v>2018</v>
      </c>
      <c r="D202" s="194">
        <v>1699.99</v>
      </c>
    </row>
    <row r="203" spans="1:4" ht="12.75">
      <c r="A203" s="16">
        <v>16</v>
      </c>
      <c r="B203" s="19" t="s">
        <v>373</v>
      </c>
      <c r="C203" s="16">
        <v>2018</v>
      </c>
      <c r="D203" s="194">
        <v>1700</v>
      </c>
    </row>
    <row r="204" spans="1:4" ht="25.5">
      <c r="A204" s="16">
        <v>17</v>
      </c>
      <c r="B204" s="19" t="s">
        <v>374</v>
      </c>
      <c r="C204" s="16">
        <v>2018</v>
      </c>
      <c r="D204" s="194">
        <v>2000</v>
      </c>
    </row>
    <row r="205" spans="1:4" ht="12.75">
      <c r="A205" s="16">
        <v>18</v>
      </c>
      <c r="B205" s="19" t="s">
        <v>375</v>
      </c>
      <c r="C205" s="16">
        <v>2018</v>
      </c>
      <c r="D205" s="194">
        <v>599</v>
      </c>
    </row>
    <row r="206" spans="1:4" ht="12.75">
      <c r="A206" s="16">
        <v>19</v>
      </c>
      <c r="B206" s="19" t="s">
        <v>376</v>
      </c>
      <c r="C206" s="16">
        <v>2018</v>
      </c>
      <c r="D206" s="194">
        <v>1250</v>
      </c>
    </row>
    <row r="207" spans="1:4" ht="12.75">
      <c r="A207" s="16">
        <v>20</v>
      </c>
      <c r="B207" s="19" t="s">
        <v>376</v>
      </c>
      <c r="C207" s="16">
        <v>2018</v>
      </c>
      <c r="D207" s="194">
        <v>1250</v>
      </c>
    </row>
    <row r="208" spans="1:4" ht="12.75">
      <c r="A208" s="16">
        <v>21</v>
      </c>
      <c r="B208" s="81" t="s">
        <v>377</v>
      </c>
      <c r="C208" s="45">
        <v>2018</v>
      </c>
      <c r="D208" s="199">
        <v>1476</v>
      </c>
    </row>
    <row r="209" spans="1:4" ht="12.75">
      <c r="A209" s="16">
        <v>22</v>
      </c>
      <c r="B209" s="81" t="s">
        <v>378</v>
      </c>
      <c r="C209" s="45">
        <v>2019</v>
      </c>
      <c r="D209" s="199">
        <v>1659</v>
      </c>
    </row>
    <row r="210" spans="1:4" ht="12.75">
      <c r="A210" s="16">
        <v>23</v>
      </c>
      <c r="B210" s="81" t="s">
        <v>378</v>
      </c>
      <c r="C210" s="45">
        <v>2019</v>
      </c>
      <c r="D210" s="199">
        <v>1659</v>
      </c>
    </row>
    <row r="211" spans="1:4" ht="12.75">
      <c r="A211" s="16">
        <v>24</v>
      </c>
      <c r="B211" s="81" t="s">
        <v>378</v>
      </c>
      <c r="C211" s="45">
        <v>2019</v>
      </c>
      <c r="D211" s="199">
        <v>1659</v>
      </c>
    </row>
    <row r="212" spans="1:4" ht="25.5">
      <c r="A212" s="16">
        <v>25</v>
      </c>
      <c r="B212" s="79" t="s">
        <v>378</v>
      </c>
      <c r="C212" s="17">
        <v>2019</v>
      </c>
      <c r="D212" s="195">
        <v>1659</v>
      </c>
    </row>
    <row r="213" spans="1:4" ht="25.5">
      <c r="A213" s="16">
        <v>26</v>
      </c>
      <c r="B213" s="79" t="s">
        <v>378</v>
      </c>
      <c r="C213" s="17">
        <v>2019</v>
      </c>
      <c r="D213" s="195">
        <v>1659</v>
      </c>
    </row>
    <row r="214" spans="1:4" ht="25.5">
      <c r="A214" s="16">
        <v>27</v>
      </c>
      <c r="B214" s="19" t="s">
        <v>378</v>
      </c>
      <c r="C214" s="16">
        <v>2019</v>
      </c>
      <c r="D214" s="196">
        <v>1659</v>
      </c>
    </row>
    <row r="215" spans="1:4" ht="25.5">
      <c r="A215" s="16">
        <v>28</v>
      </c>
      <c r="B215" s="19" t="s">
        <v>378</v>
      </c>
      <c r="C215" s="16">
        <v>2019</v>
      </c>
      <c r="D215" s="196">
        <v>1659</v>
      </c>
    </row>
    <row r="216" spans="1:4" ht="25.5">
      <c r="A216" s="16">
        <v>29</v>
      </c>
      <c r="B216" s="19" t="s">
        <v>378</v>
      </c>
      <c r="C216" s="16">
        <v>2019</v>
      </c>
      <c r="D216" s="196">
        <v>1659</v>
      </c>
    </row>
    <row r="217" spans="1:4" ht="25.5">
      <c r="A217" s="16">
        <v>30</v>
      </c>
      <c r="B217" s="19" t="s">
        <v>378</v>
      </c>
      <c r="C217" s="16">
        <v>2019</v>
      </c>
      <c r="D217" s="196">
        <v>1659</v>
      </c>
    </row>
    <row r="218" spans="1:4" ht="25.5">
      <c r="A218" s="16">
        <v>31</v>
      </c>
      <c r="B218" s="19" t="s">
        <v>378</v>
      </c>
      <c r="C218" s="16">
        <v>2019</v>
      </c>
      <c r="D218" s="196">
        <v>1659</v>
      </c>
    </row>
    <row r="219" spans="1:4" ht="25.5">
      <c r="A219" s="16">
        <v>32</v>
      </c>
      <c r="B219" s="19" t="s">
        <v>378</v>
      </c>
      <c r="C219" s="16">
        <v>2019</v>
      </c>
      <c r="D219" s="196">
        <v>1659</v>
      </c>
    </row>
    <row r="220" spans="1:4" ht="25.5">
      <c r="A220" s="16">
        <v>33</v>
      </c>
      <c r="B220" s="19" t="s">
        <v>378</v>
      </c>
      <c r="C220" s="16">
        <v>2019</v>
      </c>
      <c r="D220" s="196">
        <v>1659</v>
      </c>
    </row>
    <row r="221" spans="1:4" ht="25.5">
      <c r="A221" s="16">
        <v>34</v>
      </c>
      <c r="B221" s="19" t="s">
        <v>378</v>
      </c>
      <c r="C221" s="16">
        <v>2019</v>
      </c>
      <c r="D221" s="196">
        <v>1659</v>
      </c>
    </row>
    <row r="222" spans="1:4" ht="25.5">
      <c r="A222" s="16">
        <v>35</v>
      </c>
      <c r="B222" s="19" t="s">
        <v>378</v>
      </c>
      <c r="C222" s="16">
        <v>2019</v>
      </c>
      <c r="D222" s="196">
        <v>1659</v>
      </c>
    </row>
    <row r="223" spans="1:4" ht="12.75">
      <c r="A223" s="16">
        <v>36</v>
      </c>
      <c r="B223" s="19" t="s">
        <v>379</v>
      </c>
      <c r="C223" s="16">
        <v>2019</v>
      </c>
      <c r="D223" s="196">
        <v>2298</v>
      </c>
    </row>
    <row r="224" spans="1:4" ht="12.75">
      <c r="A224" s="16">
        <v>37</v>
      </c>
      <c r="B224" s="79" t="s">
        <v>322</v>
      </c>
      <c r="C224" s="17">
        <v>2015</v>
      </c>
      <c r="D224" s="195">
        <v>1199</v>
      </c>
    </row>
    <row r="225" spans="1:4" ht="12.75">
      <c r="A225" s="16">
        <v>38</v>
      </c>
      <c r="B225" s="79" t="s">
        <v>326</v>
      </c>
      <c r="C225" s="17">
        <v>2015</v>
      </c>
      <c r="D225" s="195">
        <v>2091</v>
      </c>
    </row>
    <row r="226" spans="1:4" ht="12.75">
      <c r="A226" s="16">
        <v>39</v>
      </c>
      <c r="B226" s="79" t="s">
        <v>328</v>
      </c>
      <c r="C226" s="17">
        <v>2015</v>
      </c>
      <c r="D226" s="195">
        <v>1845</v>
      </c>
    </row>
    <row r="227" spans="1:4" ht="12.75">
      <c r="A227" s="16">
        <v>40</v>
      </c>
      <c r="B227" s="79" t="s">
        <v>334</v>
      </c>
      <c r="C227" s="17">
        <v>2015</v>
      </c>
      <c r="D227" s="195">
        <v>1399</v>
      </c>
    </row>
    <row r="228" spans="1:4" ht="12.75">
      <c r="A228" s="16">
        <v>41</v>
      </c>
      <c r="B228" s="79" t="s">
        <v>334</v>
      </c>
      <c r="C228" s="17">
        <v>2015</v>
      </c>
      <c r="D228" s="195">
        <v>1399</v>
      </c>
    </row>
    <row r="229" spans="1:4" ht="12.75">
      <c r="A229" s="16">
        <v>42</v>
      </c>
      <c r="B229" s="79" t="s">
        <v>334</v>
      </c>
      <c r="C229" s="17">
        <v>2015</v>
      </c>
      <c r="D229" s="195">
        <v>1399</v>
      </c>
    </row>
    <row r="230" spans="1:4" ht="12.75">
      <c r="A230" s="16">
        <v>43</v>
      </c>
      <c r="B230" s="79" t="s">
        <v>340</v>
      </c>
      <c r="C230" s="17">
        <v>2016</v>
      </c>
      <c r="D230" s="195">
        <v>1625</v>
      </c>
    </row>
    <row r="231" spans="1:4" ht="12.75">
      <c r="A231" s="16">
        <v>44</v>
      </c>
      <c r="B231" s="19" t="s">
        <v>349</v>
      </c>
      <c r="C231" s="16">
        <v>2017</v>
      </c>
      <c r="D231" s="196">
        <v>2291.01</v>
      </c>
    </row>
    <row r="232" spans="1:4" ht="12.75">
      <c r="A232" s="16">
        <v>45</v>
      </c>
      <c r="B232" s="19" t="s">
        <v>349</v>
      </c>
      <c r="C232" s="16">
        <v>2017</v>
      </c>
      <c r="D232" s="196">
        <v>2290.01</v>
      </c>
    </row>
    <row r="233" spans="1:4" ht="12.75">
      <c r="A233" s="16">
        <v>46</v>
      </c>
      <c r="B233" s="19" t="s">
        <v>351</v>
      </c>
      <c r="C233" s="16">
        <v>2018</v>
      </c>
      <c r="D233" s="196">
        <v>2250</v>
      </c>
    </row>
    <row r="234" spans="1:4" ht="12.75">
      <c r="A234" s="16"/>
      <c r="B234" s="38" t="s">
        <v>0</v>
      </c>
      <c r="C234" s="16"/>
      <c r="D234" s="191">
        <f>SUM(D188:D233)</f>
        <v>71163.49999999999</v>
      </c>
    </row>
    <row r="235" spans="1:4" ht="12.75">
      <c r="A235" s="39"/>
      <c r="B235" s="40"/>
      <c r="C235" s="40"/>
      <c r="D235" s="192"/>
    </row>
    <row r="236" spans="1:4" ht="12.75">
      <c r="A236" s="313" t="s">
        <v>60</v>
      </c>
      <c r="B236" s="314"/>
      <c r="C236" s="314"/>
      <c r="D236" s="338"/>
    </row>
    <row r="237" spans="1:4" ht="12.75">
      <c r="A237" s="339" t="s">
        <v>162</v>
      </c>
      <c r="B237" s="339"/>
      <c r="C237" s="339"/>
      <c r="D237" s="339"/>
    </row>
    <row r="238" spans="1:4" ht="25.5">
      <c r="A238" s="37" t="s">
        <v>10</v>
      </c>
      <c r="B238" s="37" t="s">
        <v>11</v>
      </c>
      <c r="C238" s="37" t="s">
        <v>12</v>
      </c>
      <c r="D238" s="188" t="s">
        <v>13</v>
      </c>
    </row>
    <row r="239" spans="1:4" ht="12.75">
      <c r="A239" s="17">
        <v>1</v>
      </c>
      <c r="B239" s="79" t="s">
        <v>209</v>
      </c>
      <c r="C239" s="17">
        <v>2016</v>
      </c>
      <c r="D239" s="193">
        <v>1980.3</v>
      </c>
    </row>
    <row r="240" spans="1:4" ht="12.75">
      <c r="A240" s="17">
        <v>2</v>
      </c>
      <c r="B240" s="19" t="s">
        <v>210</v>
      </c>
      <c r="C240" s="16">
        <v>2015</v>
      </c>
      <c r="D240" s="194">
        <v>2002.01</v>
      </c>
    </row>
    <row r="241" spans="1:4" ht="25.5">
      <c r="A241" s="17">
        <v>3</v>
      </c>
      <c r="B241" s="19" t="s">
        <v>212</v>
      </c>
      <c r="C241" s="16">
        <v>2018</v>
      </c>
      <c r="D241" s="194">
        <v>4999.95</v>
      </c>
    </row>
    <row r="242" spans="1:4" ht="25.5">
      <c r="A242" s="17">
        <v>4</v>
      </c>
      <c r="B242" s="19" t="s">
        <v>212</v>
      </c>
      <c r="C242" s="16">
        <v>2018</v>
      </c>
      <c r="D242" s="194">
        <v>4999.95</v>
      </c>
    </row>
    <row r="243" spans="1:4" ht="12.75">
      <c r="A243" s="17">
        <v>5</v>
      </c>
      <c r="B243" s="19" t="s">
        <v>213</v>
      </c>
      <c r="C243" s="16">
        <v>2019</v>
      </c>
      <c r="D243" s="182">
        <v>8647</v>
      </c>
    </row>
    <row r="244" spans="1:4" ht="12.75">
      <c r="A244" s="17">
        <v>6</v>
      </c>
      <c r="B244" s="19" t="s">
        <v>213</v>
      </c>
      <c r="C244" s="16">
        <v>2019</v>
      </c>
      <c r="D244" s="182">
        <v>8647</v>
      </c>
    </row>
    <row r="245" spans="1:4" ht="12.75">
      <c r="A245" s="16"/>
      <c r="B245" s="38" t="s">
        <v>0</v>
      </c>
      <c r="C245" s="16"/>
      <c r="D245" s="191">
        <f>SUM(D239:D244)</f>
        <v>31276.21</v>
      </c>
    </row>
    <row r="246" spans="1:4" ht="12.75">
      <c r="A246" s="339" t="s">
        <v>163</v>
      </c>
      <c r="B246" s="339"/>
      <c r="C246" s="339"/>
      <c r="D246" s="339"/>
    </row>
    <row r="247" spans="1:4" ht="25.5">
      <c r="A247" s="37" t="s">
        <v>10</v>
      </c>
      <c r="B247" s="37" t="s">
        <v>11</v>
      </c>
      <c r="C247" s="37" t="s">
        <v>12</v>
      </c>
      <c r="D247" s="188" t="s">
        <v>13</v>
      </c>
    </row>
    <row r="248" spans="1:4" ht="12.75">
      <c r="A248" s="16">
        <v>1</v>
      </c>
      <c r="B248" s="19" t="s">
        <v>211</v>
      </c>
      <c r="C248" s="16">
        <v>2015</v>
      </c>
      <c r="D248" s="194">
        <v>3359.9</v>
      </c>
    </row>
    <row r="249" spans="1:4" ht="12.75">
      <c r="A249" s="16">
        <v>2</v>
      </c>
      <c r="B249" s="19" t="s">
        <v>211</v>
      </c>
      <c r="C249" s="16">
        <v>2019</v>
      </c>
      <c r="D249" s="194">
        <v>3750</v>
      </c>
    </row>
    <row r="250" spans="1:4" ht="12.75">
      <c r="A250" s="16"/>
      <c r="B250" s="38" t="s">
        <v>0</v>
      </c>
      <c r="C250" s="16"/>
      <c r="D250" s="191">
        <f>SUM(D248:D249)</f>
        <v>7109.9</v>
      </c>
    </row>
    <row r="251" spans="1:4" ht="12.75">
      <c r="A251" s="39"/>
      <c r="B251" s="40"/>
      <c r="C251" s="40"/>
      <c r="D251" s="192"/>
    </row>
    <row r="252" spans="1:4" ht="12.75">
      <c r="A252" s="313" t="s">
        <v>81</v>
      </c>
      <c r="B252" s="314"/>
      <c r="C252" s="314"/>
      <c r="D252" s="338"/>
    </row>
    <row r="253" spans="1:4" ht="12.75">
      <c r="A253" s="339" t="s">
        <v>162</v>
      </c>
      <c r="B253" s="339"/>
      <c r="C253" s="339"/>
      <c r="D253" s="339"/>
    </row>
    <row r="254" spans="1:4" ht="25.5">
      <c r="A254" s="37" t="s">
        <v>10</v>
      </c>
      <c r="B254" s="37" t="s">
        <v>11</v>
      </c>
      <c r="C254" s="37" t="s">
        <v>12</v>
      </c>
      <c r="D254" s="188" t="s">
        <v>13</v>
      </c>
    </row>
    <row r="255" spans="1:4" ht="12.75">
      <c r="A255" s="17">
        <v>1</v>
      </c>
      <c r="B255" s="42" t="s">
        <v>249</v>
      </c>
      <c r="C255" s="88">
        <v>2015</v>
      </c>
      <c r="D255" s="200">
        <v>2800</v>
      </c>
    </row>
    <row r="256" spans="1:4" ht="12.75">
      <c r="A256" s="17">
        <v>2</v>
      </c>
      <c r="B256" s="19" t="s">
        <v>257</v>
      </c>
      <c r="C256" s="16">
        <v>2016</v>
      </c>
      <c r="D256" s="194">
        <v>710</v>
      </c>
    </row>
    <row r="257" spans="1:4" ht="12.75">
      <c r="A257" s="17">
        <v>3</v>
      </c>
      <c r="B257" s="19" t="s">
        <v>258</v>
      </c>
      <c r="C257" s="16">
        <v>2016</v>
      </c>
      <c r="D257" s="194">
        <v>589</v>
      </c>
    </row>
    <row r="258" spans="1:4" ht="12.75">
      <c r="A258" s="17">
        <v>4</v>
      </c>
      <c r="B258" s="19" t="s">
        <v>260</v>
      </c>
      <c r="C258" s="16">
        <v>2018</v>
      </c>
      <c r="D258" s="194">
        <v>3500</v>
      </c>
    </row>
    <row r="259" spans="1:4" ht="12.75">
      <c r="A259" s="17">
        <v>5</v>
      </c>
      <c r="B259" s="19" t="s">
        <v>261</v>
      </c>
      <c r="C259" s="16">
        <v>2018</v>
      </c>
      <c r="D259" s="194">
        <v>7380</v>
      </c>
    </row>
    <row r="260" spans="1:4" ht="12.75">
      <c r="A260" s="17">
        <v>6</v>
      </c>
      <c r="B260" s="19" t="s">
        <v>264</v>
      </c>
      <c r="C260" s="16">
        <v>2018</v>
      </c>
      <c r="D260" s="194">
        <v>3450</v>
      </c>
    </row>
    <row r="261" spans="1:4" ht="12.75">
      <c r="A261" s="17">
        <v>7</v>
      </c>
      <c r="B261" s="19" t="s">
        <v>265</v>
      </c>
      <c r="C261" s="16">
        <v>2018</v>
      </c>
      <c r="D261" s="194">
        <v>1454.69</v>
      </c>
    </row>
    <row r="262" spans="1:4" ht="12.75">
      <c r="A262" s="17">
        <v>8</v>
      </c>
      <c r="B262" s="19" t="s">
        <v>266</v>
      </c>
      <c r="C262" s="16">
        <v>2019</v>
      </c>
      <c r="D262" s="194">
        <v>1599</v>
      </c>
    </row>
    <row r="263" spans="1:4" ht="12.75">
      <c r="A263" s="17">
        <v>9</v>
      </c>
      <c r="B263" s="87" t="s">
        <v>267</v>
      </c>
      <c r="C263" s="16">
        <v>2019</v>
      </c>
      <c r="D263" s="194">
        <v>810</v>
      </c>
    </row>
    <row r="264" spans="1:4" ht="12.75">
      <c r="A264" s="17">
        <v>10</v>
      </c>
      <c r="B264" s="19" t="s">
        <v>277</v>
      </c>
      <c r="C264" s="16">
        <v>2016</v>
      </c>
      <c r="D264" s="194">
        <v>599.99</v>
      </c>
    </row>
    <row r="265" spans="1:4" ht="12.75">
      <c r="A265" s="17">
        <v>11</v>
      </c>
      <c r="B265" s="19" t="s">
        <v>280</v>
      </c>
      <c r="C265" s="16">
        <v>2016</v>
      </c>
      <c r="D265" s="194">
        <v>732</v>
      </c>
    </row>
    <row r="266" spans="1:4" ht="12.75">
      <c r="A266" s="17">
        <v>12</v>
      </c>
      <c r="B266" s="19" t="s">
        <v>281</v>
      </c>
      <c r="C266" s="16">
        <v>2017</v>
      </c>
      <c r="D266" s="194">
        <v>2816.7</v>
      </c>
    </row>
    <row r="267" spans="1:4" ht="12.75">
      <c r="A267" s="17">
        <v>13</v>
      </c>
      <c r="B267" s="19" t="s">
        <v>288</v>
      </c>
      <c r="C267" s="16">
        <v>2018</v>
      </c>
      <c r="D267" s="194">
        <v>500</v>
      </c>
    </row>
    <row r="268" spans="1:4" ht="12.75">
      <c r="A268" s="17">
        <v>14</v>
      </c>
      <c r="B268" s="19" t="s">
        <v>292</v>
      </c>
      <c r="C268" s="16">
        <v>2018</v>
      </c>
      <c r="D268" s="194">
        <v>750</v>
      </c>
    </row>
    <row r="269" spans="1:4" ht="12.75">
      <c r="A269" s="17">
        <v>15</v>
      </c>
      <c r="B269" s="19" t="s">
        <v>290</v>
      </c>
      <c r="C269" s="16">
        <v>2018</v>
      </c>
      <c r="D269" s="194">
        <v>490.8</v>
      </c>
    </row>
    <row r="270" spans="1:4" ht="12.75">
      <c r="A270" s="17">
        <v>16</v>
      </c>
      <c r="B270" s="19" t="s">
        <v>291</v>
      </c>
      <c r="C270" s="16">
        <v>2018</v>
      </c>
      <c r="D270" s="194">
        <v>379.99</v>
      </c>
    </row>
    <row r="271" spans="1:4" ht="12.75">
      <c r="A271" s="17">
        <v>17</v>
      </c>
      <c r="B271" s="19" t="s">
        <v>287</v>
      </c>
      <c r="C271" s="16">
        <v>2018</v>
      </c>
      <c r="D271" s="194">
        <v>10499.28</v>
      </c>
    </row>
    <row r="272" spans="1:4" ht="12.75">
      <c r="A272" s="17">
        <v>18</v>
      </c>
      <c r="B272" s="19" t="s">
        <v>288</v>
      </c>
      <c r="C272" s="16">
        <v>2018</v>
      </c>
      <c r="D272" s="194">
        <v>690</v>
      </c>
    </row>
    <row r="273" spans="1:4" ht="12.75">
      <c r="A273" s="17">
        <v>19</v>
      </c>
      <c r="B273" s="19" t="s">
        <v>296</v>
      </c>
      <c r="C273" s="16">
        <v>2019</v>
      </c>
      <c r="D273" s="194">
        <v>1168.77</v>
      </c>
    </row>
    <row r="274" spans="1:4" ht="12.75">
      <c r="A274" s="17">
        <v>20</v>
      </c>
      <c r="B274" s="19" t="s">
        <v>297</v>
      </c>
      <c r="C274" s="16">
        <v>2019</v>
      </c>
      <c r="D274" s="194">
        <v>1400.04</v>
      </c>
    </row>
    <row r="275" spans="1:4" ht="12.75">
      <c r="A275" s="17">
        <v>21</v>
      </c>
      <c r="B275" s="19" t="s">
        <v>269</v>
      </c>
      <c r="C275" s="16">
        <v>2015</v>
      </c>
      <c r="D275" s="194">
        <v>749</v>
      </c>
    </row>
    <row r="276" spans="1:4" ht="12.75">
      <c r="A276" s="16"/>
      <c r="B276" s="38" t="s">
        <v>0</v>
      </c>
      <c r="C276" s="16"/>
      <c r="D276" s="191">
        <f>SUM(D255:D275)</f>
        <v>43069.26</v>
      </c>
    </row>
    <row r="277" spans="1:4" ht="12.75">
      <c r="A277" s="339" t="s">
        <v>163</v>
      </c>
      <c r="B277" s="339"/>
      <c r="C277" s="339"/>
      <c r="D277" s="339"/>
    </row>
    <row r="278" spans="1:4" ht="25.5">
      <c r="A278" s="37" t="s">
        <v>10</v>
      </c>
      <c r="B278" s="37" t="s">
        <v>11</v>
      </c>
      <c r="C278" s="37" t="s">
        <v>12</v>
      </c>
      <c r="D278" s="188" t="s">
        <v>13</v>
      </c>
    </row>
    <row r="279" spans="1:4" ht="12.75">
      <c r="A279" s="16">
        <v>1</v>
      </c>
      <c r="B279" s="19" t="s">
        <v>268</v>
      </c>
      <c r="C279" s="16">
        <v>2015</v>
      </c>
      <c r="D279" s="194">
        <v>733.7</v>
      </c>
    </row>
    <row r="280" spans="1:4" ht="12.75">
      <c r="A280" s="16">
        <v>2</v>
      </c>
      <c r="B280" s="19" t="s">
        <v>270</v>
      </c>
      <c r="C280" s="16">
        <v>2015</v>
      </c>
      <c r="D280" s="194">
        <v>777</v>
      </c>
    </row>
    <row r="281" spans="1:4" ht="12.75">
      <c r="A281" s="16">
        <v>3</v>
      </c>
      <c r="B281" s="19" t="s">
        <v>271</v>
      </c>
      <c r="C281" s="16">
        <v>2015</v>
      </c>
      <c r="D281" s="194">
        <v>7920</v>
      </c>
    </row>
    <row r="282" spans="1:4" ht="12.75">
      <c r="A282" s="16">
        <v>4</v>
      </c>
      <c r="B282" s="19" t="s">
        <v>272</v>
      </c>
      <c r="C282" s="16">
        <v>2015</v>
      </c>
      <c r="D282" s="194">
        <v>299</v>
      </c>
    </row>
    <row r="283" spans="1:4" ht="12.75">
      <c r="A283" s="16">
        <v>5</v>
      </c>
      <c r="B283" s="19" t="s">
        <v>273</v>
      </c>
      <c r="C283" s="16">
        <v>2015</v>
      </c>
      <c r="D283" s="194">
        <v>1679.99</v>
      </c>
    </row>
    <row r="284" spans="1:4" ht="12.75">
      <c r="A284" s="16">
        <v>6</v>
      </c>
      <c r="B284" s="19" t="s">
        <v>274</v>
      </c>
      <c r="C284" s="16">
        <v>2015</v>
      </c>
      <c r="D284" s="194">
        <v>1299.99</v>
      </c>
    </row>
    <row r="285" spans="1:4" ht="12.75">
      <c r="A285" s="16">
        <v>7</v>
      </c>
      <c r="B285" s="19" t="s">
        <v>275</v>
      </c>
      <c r="C285" s="16">
        <v>2016</v>
      </c>
      <c r="D285" s="194">
        <v>2334</v>
      </c>
    </row>
    <row r="286" spans="1:4" ht="12.75">
      <c r="A286" s="16">
        <v>8</v>
      </c>
      <c r="B286" s="19" t="s">
        <v>276</v>
      </c>
      <c r="C286" s="16">
        <v>2016</v>
      </c>
      <c r="D286" s="194">
        <v>1476</v>
      </c>
    </row>
    <row r="287" spans="1:4" ht="12.75">
      <c r="A287" s="16">
        <v>9</v>
      </c>
      <c r="B287" s="19" t="s">
        <v>278</v>
      </c>
      <c r="C287" s="16">
        <v>2016</v>
      </c>
      <c r="D287" s="194">
        <v>640</v>
      </c>
    </row>
    <row r="288" spans="1:4" ht="12.75">
      <c r="A288" s="16">
        <v>10</v>
      </c>
      <c r="B288" s="19" t="s">
        <v>279</v>
      </c>
      <c r="C288" s="16">
        <v>2016</v>
      </c>
      <c r="D288" s="194">
        <v>4000</v>
      </c>
    </row>
    <row r="289" spans="1:4" ht="12.75">
      <c r="A289" s="16">
        <v>11</v>
      </c>
      <c r="B289" s="19" t="s">
        <v>270</v>
      </c>
      <c r="C289" s="16">
        <v>2016</v>
      </c>
      <c r="D289" s="194">
        <v>600</v>
      </c>
    </row>
    <row r="290" spans="1:4" ht="12.75">
      <c r="A290" s="16">
        <v>12</v>
      </c>
      <c r="B290" s="19" t="s">
        <v>282</v>
      </c>
      <c r="C290" s="16">
        <v>2017</v>
      </c>
      <c r="D290" s="194">
        <v>516.6</v>
      </c>
    </row>
    <row r="291" spans="1:4" ht="12.75">
      <c r="A291" s="16">
        <v>13</v>
      </c>
      <c r="B291" s="19" t="s">
        <v>283</v>
      </c>
      <c r="C291" s="16">
        <v>2017</v>
      </c>
      <c r="D291" s="194">
        <v>1532</v>
      </c>
    </row>
    <row r="292" spans="1:4" ht="12.75">
      <c r="A292" s="16">
        <v>14</v>
      </c>
      <c r="B292" s="19" t="s">
        <v>284</v>
      </c>
      <c r="C292" s="16">
        <v>2017</v>
      </c>
      <c r="D292" s="194">
        <v>268</v>
      </c>
    </row>
    <row r="293" spans="1:4" ht="12.75">
      <c r="A293" s="16">
        <v>15</v>
      </c>
      <c r="B293" s="19" t="s">
        <v>285</v>
      </c>
      <c r="C293" s="16">
        <v>2017</v>
      </c>
      <c r="D293" s="194">
        <v>750</v>
      </c>
    </row>
    <row r="294" spans="1:4" ht="12.75">
      <c r="A294" s="16">
        <v>16</v>
      </c>
      <c r="B294" s="19" t="s">
        <v>286</v>
      </c>
      <c r="C294" s="16">
        <v>2017</v>
      </c>
      <c r="D294" s="194">
        <v>1599</v>
      </c>
    </row>
    <row r="295" spans="1:4" ht="12.75">
      <c r="A295" s="16">
        <v>17</v>
      </c>
      <c r="B295" s="19" t="s">
        <v>289</v>
      </c>
      <c r="C295" s="16">
        <v>2018</v>
      </c>
      <c r="D295" s="194">
        <v>764</v>
      </c>
    </row>
    <row r="296" spans="1:4" ht="12.75">
      <c r="A296" s="16">
        <v>18</v>
      </c>
      <c r="B296" s="19" t="s">
        <v>283</v>
      </c>
      <c r="C296" s="16">
        <v>2018</v>
      </c>
      <c r="D296" s="194">
        <v>2200</v>
      </c>
    </row>
    <row r="297" spans="1:4" ht="12.75">
      <c r="A297" s="16">
        <v>19</v>
      </c>
      <c r="B297" s="19" t="s">
        <v>293</v>
      </c>
      <c r="C297" s="16">
        <v>2018</v>
      </c>
      <c r="D297" s="194">
        <v>500</v>
      </c>
    </row>
    <row r="298" spans="1:4" ht="12.75">
      <c r="A298" s="16">
        <v>20</v>
      </c>
      <c r="B298" s="19" t="s">
        <v>294</v>
      </c>
      <c r="C298" s="16">
        <v>2018</v>
      </c>
      <c r="D298" s="194">
        <v>3599.58</v>
      </c>
    </row>
    <row r="299" spans="1:4" ht="12.75">
      <c r="A299" s="16">
        <v>21</v>
      </c>
      <c r="B299" s="19" t="s">
        <v>295</v>
      </c>
      <c r="C299" s="16">
        <v>2018</v>
      </c>
      <c r="D299" s="194">
        <v>1510</v>
      </c>
    </row>
    <row r="300" spans="1:4" ht="12.75">
      <c r="A300" s="16">
        <v>22</v>
      </c>
      <c r="B300" s="19" t="s">
        <v>298</v>
      </c>
      <c r="C300" s="16">
        <v>2019</v>
      </c>
      <c r="D300" s="194">
        <v>2524.88</v>
      </c>
    </row>
    <row r="301" spans="1:4" ht="12.75">
      <c r="A301" s="16">
        <v>23</v>
      </c>
      <c r="B301" s="42" t="s">
        <v>299</v>
      </c>
      <c r="C301" s="88">
        <v>2019</v>
      </c>
      <c r="D301" s="200">
        <v>200</v>
      </c>
    </row>
    <row r="302" spans="1:4" ht="12.75">
      <c r="A302" s="16">
        <v>24</v>
      </c>
      <c r="B302" s="42" t="s">
        <v>248</v>
      </c>
      <c r="C302" s="88">
        <v>2015</v>
      </c>
      <c r="D302" s="200">
        <v>4898</v>
      </c>
    </row>
    <row r="303" spans="1:4" ht="12.75">
      <c r="A303" s="16">
        <v>25</v>
      </c>
      <c r="B303" s="42" t="s">
        <v>252</v>
      </c>
      <c r="C303" s="88">
        <v>2015</v>
      </c>
      <c r="D303" s="200">
        <v>4860</v>
      </c>
    </row>
    <row r="304" spans="1:4" ht="12.75">
      <c r="A304" s="16">
        <v>26</v>
      </c>
      <c r="B304" s="42" t="s">
        <v>256</v>
      </c>
      <c r="C304" s="88">
        <v>2016</v>
      </c>
      <c r="D304" s="200">
        <v>7197</v>
      </c>
    </row>
    <row r="305" spans="1:4" ht="12.75">
      <c r="A305" s="16">
        <v>27</v>
      </c>
      <c r="B305" s="19" t="s">
        <v>259</v>
      </c>
      <c r="C305" s="16">
        <v>2017</v>
      </c>
      <c r="D305" s="194">
        <v>2360</v>
      </c>
    </row>
    <row r="306" spans="1:4" ht="12.75">
      <c r="A306" s="16">
        <v>28</v>
      </c>
      <c r="B306" s="19" t="s">
        <v>262</v>
      </c>
      <c r="C306" s="16">
        <v>2018</v>
      </c>
      <c r="D306" s="194">
        <v>10120</v>
      </c>
    </row>
    <row r="307" spans="1:4" ht="12.75">
      <c r="A307" s="16">
        <v>29</v>
      </c>
      <c r="B307" s="19" t="s">
        <v>263</v>
      </c>
      <c r="C307" s="16">
        <v>2018</v>
      </c>
      <c r="D307" s="194">
        <v>1990.01</v>
      </c>
    </row>
    <row r="308" spans="1:4" ht="12.75">
      <c r="A308" s="16">
        <v>30</v>
      </c>
      <c r="B308" s="42" t="s">
        <v>263</v>
      </c>
      <c r="C308" s="88">
        <v>2019</v>
      </c>
      <c r="D308" s="200">
        <v>2400</v>
      </c>
    </row>
    <row r="309" spans="1:4" ht="12.75">
      <c r="A309" s="16">
        <v>31</v>
      </c>
      <c r="B309" s="42" t="s">
        <v>250</v>
      </c>
      <c r="C309" s="88">
        <v>2015</v>
      </c>
      <c r="D309" s="200">
        <v>1400</v>
      </c>
    </row>
    <row r="310" spans="1:4" ht="12.75">
      <c r="A310" s="16">
        <v>32</v>
      </c>
      <c r="B310" s="42" t="s">
        <v>251</v>
      </c>
      <c r="C310" s="88">
        <v>2015</v>
      </c>
      <c r="D310" s="200">
        <v>2800</v>
      </c>
    </row>
    <row r="311" spans="1:4" ht="12.75">
      <c r="A311" s="16">
        <v>33</v>
      </c>
      <c r="B311" s="42" t="s">
        <v>253</v>
      </c>
      <c r="C311" s="88">
        <v>2015</v>
      </c>
      <c r="D311" s="200">
        <v>1448</v>
      </c>
    </row>
    <row r="312" spans="1:4" ht="12.75">
      <c r="A312" s="16">
        <v>34</v>
      </c>
      <c r="B312" s="42" t="s">
        <v>254</v>
      </c>
      <c r="C312" s="88">
        <v>2016</v>
      </c>
      <c r="D312" s="200">
        <v>285</v>
      </c>
    </row>
    <row r="313" spans="1:4" ht="12.75">
      <c r="A313" s="16">
        <v>35</v>
      </c>
      <c r="B313" s="42" t="s">
        <v>254</v>
      </c>
      <c r="C313" s="88">
        <v>2016</v>
      </c>
      <c r="D313" s="200">
        <v>580</v>
      </c>
    </row>
    <row r="314" spans="1:4" ht="12.75">
      <c r="A314" s="16">
        <v>36</v>
      </c>
      <c r="B314" s="42" t="s">
        <v>255</v>
      </c>
      <c r="C314" s="88">
        <v>2016</v>
      </c>
      <c r="D314" s="200">
        <v>1200</v>
      </c>
    </row>
    <row r="315" spans="1:4" ht="12.75">
      <c r="A315" s="16"/>
      <c r="B315" s="38" t="s">
        <v>0</v>
      </c>
      <c r="C315" s="45"/>
      <c r="D315" s="201">
        <f>SUM(D279:D314)</f>
        <v>79261.74999999999</v>
      </c>
    </row>
    <row r="316" spans="1:4" ht="12.75">
      <c r="A316" s="39"/>
      <c r="B316" s="40"/>
      <c r="C316" s="40"/>
      <c r="D316" s="192"/>
    </row>
    <row r="317" spans="1:4" ht="12.75">
      <c r="A317" s="313" t="s">
        <v>56</v>
      </c>
      <c r="B317" s="314"/>
      <c r="C317" s="314"/>
      <c r="D317" s="338"/>
    </row>
    <row r="318" spans="1:4" ht="12.75">
      <c r="A318" s="339" t="s">
        <v>162</v>
      </c>
      <c r="B318" s="339"/>
      <c r="C318" s="339"/>
      <c r="D318" s="339"/>
    </row>
    <row r="319" spans="1:4" ht="25.5">
      <c r="A319" s="37" t="s">
        <v>10</v>
      </c>
      <c r="B319" s="37" t="s">
        <v>11</v>
      </c>
      <c r="C319" s="41" t="s">
        <v>12</v>
      </c>
      <c r="D319" s="188" t="s">
        <v>13</v>
      </c>
    </row>
    <row r="320" spans="1:4" ht="12.75">
      <c r="A320" s="17">
        <v>1</v>
      </c>
      <c r="B320" s="19" t="s">
        <v>396</v>
      </c>
      <c r="C320" s="16">
        <v>2015</v>
      </c>
      <c r="D320" s="194">
        <v>7980</v>
      </c>
    </row>
    <row r="321" spans="1:4" ht="12.75">
      <c r="A321" s="17">
        <v>2</v>
      </c>
      <c r="B321" s="19" t="s">
        <v>398</v>
      </c>
      <c r="C321" s="16">
        <v>2015</v>
      </c>
      <c r="D321" s="194">
        <v>1150.47</v>
      </c>
    </row>
    <row r="322" spans="1:4" ht="12.75">
      <c r="A322" s="17">
        <v>3</v>
      </c>
      <c r="B322" s="19" t="s">
        <v>399</v>
      </c>
      <c r="C322" s="16">
        <v>2015</v>
      </c>
      <c r="D322" s="194">
        <v>730</v>
      </c>
    </row>
    <row r="323" spans="1:4" ht="12.75">
      <c r="A323" s="17">
        <v>4</v>
      </c>
      <c r="B323" s="19" t="s">
        <v>400</v>
      </c>
      <c r="C323" s="16">
        <v>2016</v>
      </c>
      <c r="D323" s="194">
        <v>3289.96</v>
      </c>
    </row>
    <row r="324" spans="1:4" ht="12.75">
      <c r="A324" s="17">
        <v>5</v>
      </c>
      <c r="B324" s="19" t="s">
        <v>402</v>
      </c>
      <c r="C324" s="16">
        <v>2016</v>
      </c>
      <c r="D324" s="194">
        <v>848</v>
      </c>
    </row>
    <row r="325" spans="1:4" ht="12.75">
      <c r="A325" s="17">
        <v>6</v>
      </c>
      <c r="B325" s="19" t="s">
        <v>403</v>
      </c>
      <c r="C325" s="16">
        <v>2018</v>
      </c>
      <c r="D325" s="194">
        <v>6870</v>
      </c>
    </row>
    <row r="326" spans="1:4" ht="12.75">
      <c r="A326" s="17">
        <v>7</v>
      </c>
      <c r="B326" s="19" t="s">
        <v>404</v>
      </c>
      <c r="C326" s="16">
        <v>2018</v>
      </c>
      <c r="D326" s="194">
        <v>5633.4</v>
      </c>
    </row>
    <row r="327" spans="1:4" ht="12.75">
      <c r="A327" s="17">
        <v>8</v>
      </c>
      <c r="B327" s="19" t="s">
        <v>405</v>
      </c>
      <c r="C327" s="16">
        <v>2018</v>
      </c>
      <c r="D327" s="194">
        <v>700</v>
      </c>
    </row>
    <row r="328" spans="1:4" ht="12.75">
      <c r="A328" s="17">
        <v>9</v>
      </c>
      <c r="B328" s="19" t="s">
        <v>406</v>
      </c>
      <c r="C328" s="16">
        <v>2018</v>
      </c>
      <c r="D328" s="194">
        <v>1230</v>
      </c>
    </row>
    <row r="329" spans="1:4" ht="12.75">
      <c r="A329" s="16"/>
      <c r="B329" s="38" t="s">
        <v>0</v>
      </c>
      <c r="C329" s="16"/>
      <c r="D329" s="191">
        <f>SUM(D320:D328)</f>
        <v>28431.83</v>
      </c>
    </row>
    <row r="330" spans="1:4" ht="12.75">
      <c r="A330" s="339" t="s">
        <v>163</v>
      </c>
      <c r="B330" s="339"/>
      <c r="C330" s="339"/>
      <c r="D330" s="339"/>
    </row>
    <row r="331" spans="1:4" ht="25.5">
      <c r="A331" s="37" t="s">
        <v>10</v>
      </c>
      <c r="B331" s="37" t="s">
        <v>11</v>
      </c>
      <c r="C331" s="37" t="s">
        <v>12</v>
      </c>
      <c r="D331" s="188" t="s">
        <v>13</v>
      </c>
    </row>
    <row r="332" spans="1:4" ht="25.5">
      <c r="A332" s="16">
        <v>1</v>
      </c>
      <c r="B332" s="19" t="s">
        <v>408</v>
      </c>
      <c r="C332" s="16">
        <v>2015</v>
      </c>
      <c r="D332" s="194">
        <v>9919.38</v>
      </c>
    </row>
    <row r="333" spans="1:4" ht="12.75">
      <c r="A333" s="16">
        <v>2</v>
      </c>
      <c r="B333" s="19" t="s">
        <v>409</v>
      </c>
      <c r="C333" s="16">
        <v>2015</v>
      </c>
      <c r="D333" s="194">
        <v>3488</v>
      </c>
    </row>
    <row r="334" spans="1:4" ht="12.75">
      <c r="A334" s="16">
        <v>3</v>
      </c>
      <c r="B334" s="19" t="s">
        <v>410</v>
      </c>
      <c r="C334" s="16">
        <v>2016</v>
      </c>
      <c r="D334" s="194">
        <v>6800</v>
      </c>
    </row>
    <row r="335" spans="1:4" ht="25.5">
      <c r="A335" s="16">
        <v>4</v>
      </c>
      <c r="B335" s="19" t="s">
        <v>411</v>
      </c>
      <c r="C335" s="16">
        <v>2016</v>
      </c>
      <c r="D335" s="194">
        <v>7493</v>
      </c>
    </row>
    <row r="336" spans="1:4" ht="12.75">
      <c r="A336" s="16">
        <v>5</v>
      </c>
      <c r="B336" s="19" t="s">
        <v>412</v>
      </c>
      <c r="C336" s="16">
        <v>2016</v>
      </c>
      <c r="D336" s="194">
        <v>1399</v>
      </c>
    </row>
    <row r="337" spans="1:4" ht="12.75">
      <c r="A337" s="16">
        <v>6</v>
      </c>
      <c r="B337" s="19" t="s">
        <v>413</v>
      </c>
      <c r="C337" s="16">
        <v>2019</v>
      </c>
      <c r="D337" s="194">
        <v>10227.96</v>
      </c>
    </row>
    <row r="338" spans="1:4" ht="12.75">
      <c r="A338" s="16">
        <v>7</v>
      </c>
      <c r="B338" s="19" t="s">
        <v>414</v>
      </c>
      <c r="C338" s="16">
        <v>2019</v>
      </c>
      <c r="D338" s="194">
        <v>11173.32</v>
      </c>
    </row>
    <row r="339" spans="1:4" ht="12.75">
      <c r="A339" s="16">
        <v>8</v>
      </c>
      <c r="B339" s="19" t="s">
        <v>397</v>
      </c>
      <c r="C339" s="16">
        <v>2015</v>
      </c>
      <c r="D339" s="194">
        <v>2778</v>
      </c>
    </row>
    <row r="340" spans="1:4" ht="12.75">
      <c r="A340" s="16">
        <v>9</v>
      </c>
      <c r="B340" s="19" t="s">
        <v>397</v>
      </c>
      <c r="C340" s="16">
        <v>2016</v>
      </c>
      <c r="D340" s="194">
        <v>2467.99</v>
      </c>
    </row>
    <row r="341" spans="1:4" ht="12.75">
      <c r="A341" s="16">
        <v>10</v>
      </c>
      <c r="B341" s="19" t="s">
        <v>401</v>
      </c>
      <c r="C341" s="16">
        <v>2016</v>
      </c>
      <c r="D341" s="194">
        <v>811.39</v>
      </c>
    </row>
    <row r="342" spans="1:4" ht="12.75">
      <c r="A342" s="16">
        <v>11</v>
      </c>
      <c r="B342" s="19" t="s">
        <v>407</v>
      </c>
      <c r="C342" s="16">
        <v>2019</v>
      </c>
      <c r="D342" s="194">
        <v>2400</v>
      </c>
    </row>
    <row r="343" spans="1:4" ht="12.75">
      <c r="A343" s="16"/>
      <c r="B343" s="38" t="s">
        <v>0</v>
      </c>
      <c r="C343" s="16"/>
      <c r="D343" s="191">
        <f>SUM(D332:D342)</f>
        <v>58958.03999999999</v>
      </c>
    </row>
    <row r="344" spans="1:4" ht="12.75">
      <c r="A344" s="39"/>
      <c r="B344" s="40"/>
      <c r="C344" s="40"/>
      <c r="D344" s="192"/>
    </row>
    <row r="345" spans="1:4" ht="12.75">
      <c r="A345" s="313" t="s">
        <v>55</v>
      </c>
      <c r="B345" s="314"/>
      <c r="C345" s="314"/>
      <c r="D345" s="338"/>
    </row>
    <row r="346" spans="1:4" ht="12.75">
      <c r="A346" s="339" t="s">
        <v>162</v>
      </c>
      <c r="B346" s="339"/>
      <c r="C346" s="339"/>
      <c r="D346" s="339"/>
    </row>
    <row r="347" spans="1:4" ht="25.5">
      <c r="A347" s="37" t="s">
        <v>10</v>
      </c>
      <c r="B347" s="37" t="s">
        <v>11</v>
      </c>
      <c r="C347" s="37" t="s">
        <v>12</v>
      </c>
      <c r="D347" s="188" t="s">
        <v>13</v>
      </c>
    </row>
    <row r="348" spans="1:4" ht="12.75">
      <c r="A348" s="17">
        <v>1</v>
      </c>
      <c r="B348" s="19" t="s">
        <v>818</v>
      </c>
      <c r="C348" s="16">
        <v>2015</v>
      </c>
      <c r="D348" s="194">
        <v>391.44</v>
      </c>
    </row>
    <row r="349" spans="1:4" ht="12.75">
      <c r="A349" s="17">
        <v>2</v>
      </c>
      <c r="B349" s="19" t="s">
        <v>818</v>
      </c>
      <c r="C349" s="16">
        <v>2015</v>
      </c>
      <c r="D349" s="194">
        <v>391.44</v>
      </c>
    </row>
    <row r="350" spans="1:4" ht="12.75">
      <c r="A350" s="17">
        <v>3</v>
      </c>
      <c r="B350" s="19" t="s">
        <v>818</v>
      </c>
      <c r="C350" s="16">
        <v>2015</v>
      </c>
      <c r="D350" s="194">
        <v>391.44</v>
      </c>
    </row>
    <row r="351" spans="1:4" ht="12.75">
      <c r="A351" s="17">
        <v>4</v>
      </c>
      <c r="B351" s="19" t="s">
        <v>818</v>
      </c>
      <c r="C351" s="16">
        <v>2015</v>
      </c>
      <c r="D351" s="194">
        <v>391.44</v>
      </c>
    </row>
    <row r="352" spans="1:4" ht="12.75">
      <c r="A352" s="17">
        <v>5</v>
      </c>
      <c r="B352" s="19" t="s">
        <v>819</v>
      </c>
      <c r="C352" s="16">
        <v>2016</v>
      </c>
      <c r="D352" s="194">
        <v>1297</v>
      </c>
    </row>
    <row r="353" spans="1:4" ht="12.75">
      <c r="A353" s="17">
        <v>6</v>
      </c>
      <c r="B353" s="19" t="s">
        <v>820</v>
      </c>
      <c r="C353" s="16">
        <v>2017</v>
      </c>
      <c r="D353" s="194">
        <v>2845</v>
      </c>
    </row>
    <row r="354" spans="1:4" ht="12.75">
      <c r="A354" s="17">
        <v>7</v>
      </c>
      <c r="B354" s="19" t="s">
        <v>821</v>
      </c>
      <c r="C354" s="16">
        <v>2017</v>
      </c>
      <c r="D354" s="194">
        <v>440</v>
      </c>
    </row>
    <row r="355" spans="1:4" ht="12.75">
      <c r="A355" s="17">
        <v>8</v>
      </c>
      <c r="B355" s="19" t="s">
        <v>822</v>
      </c>
      <c r="C355" s="16">
        <v>2017</v>
      </c>
      <c r="D355" s="194">
        <v>380</v>
      </c>
    </row>
    <row r="356" spans="1:4" ht="12.75">
      <c r="A356" s="17">
        <v>9</v>
      </c>
      <c r="B356" s="19" t="s">
        <v>823</v>
      </c>
      <c r="C356" s="16">
        <v>2017</v>
      </c>
      <c r="D356" s="194">
        <v>400</v>
      </c>
    </row>
    <row r="357" spans="1:4" ht="12.75">
      <c r="A357" s="17">
        <v>10</v>
      </c>
      <c r="B357" s="19" t="s">
        <v>824</v>
      </c>
      <c r="C357" s="16">
        <v>2018</v>
      </c>
      <c r="D357" s="194">
        <v>477.99</v>
      </c>
    </row>
    <row r="358" spans="1:4" ht="12.75">
      <c r="A358" s="17">
        <v>11</v>
      </c>
      <c r="B358" s="19" t="s">
        <v>825</v>
      </c>
      <c r="C358" s="16">
        <v>2019</v>
      </c>
      <c r="D358" s="194">
        <v>713.4</v>
      </c>
    </row>
    <row r="359" spans="1:4" ht="12.75">
      <c r="A359" s="17">
        <v>12</v>
      </c>
      <c r="B359" s="19" t="s">
        <v>826</v>
      </c>
      <c r="C359" s="16">
        <v>2019</v>
      </c>
      <c r="D359" s="194">
        <v>2700</v>
      </c>
    </row>
    <row r="360" spans="1:4" ht="12.75">
      <c r="A360" s="17">
        <v>13</v>
      </c>
      <c r="B360" s="19" t="s">
        <v>828</v>
      </c>
      <c r="C360" s="16">
        <v>2019</v>
      </c>
      <c r="D360" s="194">
        <v>899</v>
      </c>
    </row>
    <row r="361" spans="1:4" ht="12.75">
      <c r="A361" s="17">
        <v>14</v>
      </c>
      <c r="B361" s="19" t="s">
        <v>829</v>
      </c>
      <c r="C361" s="16">
        <v>2019</v>
      </c>
      <c r="D361" s="194">
        <v>899</v>
      </c>
    </row>
    <row r="362" spans="1:4" ht="12.75">
      <c r="A362" s="17">
        <v>15</v>
      </c>
      <c r="B362" s="19" t="s">
        <v>830</v>
      </c>
      <c r="C362" s="16">
        <v>2019</v>
      </c>
      <c r="D362" s="194">
        <v>3000.01</v>
      </c>
    </row>
    <row r="363" spans="1:4" ht="12.75">
      <c r="A363" s="17">
        <v>16</v>
      </c>
      <c r="B363" s="19" t="s">
        <v>830</v>
      </c>
      <c r="C363" s="16">
        <v>2019</v>
      </c>
      <c r="D363" s="194">
        <v>3000.01</v>
      </c>
    </row>
    <row r="364" spans="1:4" ht="12.75">
      <c r="A364" s="16"/>
      <c r="B364" s="38" t="s">
        <v>0</v>
      </c>
      <c r="C364" s="16"/>
      <c r="D364" s="191">
        <f>SUM(D348:D363)</f>
        <v>18617.17</v>
      </c>
    </row>
    <row r="365" spans="1:4" ht="12.75">
      <c r="A365" s="339" t="s">
        <v>163</v>
      </c>
      <c r="B365" s="339"/>
      <c r="C365" s="339"/>
      <c r="D365" s="339"/>
    </row>
    <row r="366" spans="1:4" ht="25.5">
      <c r="A366" s="37" t="s">
        <v>10</v>
      </c>
      <c r="B366" s="37" t="s">
        <v>11</v>
      </c>
      <c r="C366" s="37" t="s">
        <v>12</v>
      </c>
      <c r="D366" s="188" t="s">
        <v>13</v>
      </c>
    </row>
    <row r="367" spans="1:4" ht="12.75">
      <c r="A367" s="16">
        <v>1</v>
      </c>
      <c r="B367" s="63" t="s">
        <v>831</v>
      </c>
      <c r="C367" s="64">
        <v>2015</v>
      </c>
      <c r="D367" s="202">
        <v>1997.99</v>
      </c>
    </row>
    <row r="368" spans="1:4" ht="12.75">
      <c r="A368" s="16">
        <v>2</v>
      </c>
      <c r="B368" s="63" t="s">
        <v>832</v>
      </c>
      <c r="C368" s="64">
        <v>2015</v>
      </c>
      <c r="D368" s="202">
        <v>339</v>
      </c>
    </row>
    <row r="369" spans="1:4" ht="12.75">
      <c r="A369" s="16">
        <v>3</v>
      </c>
      <c r="B369" s="63" t="s">
        <v>833</v>
      </c>
      <c r="C369" s="64">
        <v>2019</v>
      </c>
      <c r="D369" s="202">
        <v>4397.25</v>
      </c>
    </row>
    <row r="370" spans="1:4" ht="12.75">
      <c r="A370" s="16">
        <v>4</v>
      </c>
      <c r="B370" s="63" t="s">
        <v>834</v>
      </c>
      <c r="C370" s="64">
        <v>2019</v>
      </c>
      <c r="D370" s="202">
        <v>419</v>
      </c>
    </row>
    <row r="371" spans="1:4" ht="12.75">
      <c r="A371" s="16">
        <v>5</v>
      </c>
      <c r="B371" s="63" t="s">
        <v>835</v>
      </c>
      <c r="C371" s="64">
        <v>2019</v>
      </c>
      <c r="D371" s="202">
        <v>419</v>
      </c>
    </row>
    <row r="372" spans="1:4" ht="12.75">
      <c r="A372" s="16">
        <v>6</v>
      </c>
      <c r="B372" s="63" t="s">
        <v>836</v>
      </c>
      <c r="C372" s="64">
        <v>2019</v>
      </c>
      <c r="D372" s="202">
        <v>399</v>
      </c>
    </row>
    <row r="373" spans="1:4" ht="12.75">
      <c r="A373" s="16">
        <v>7</v>
      </c>
      <c r="B373" s="63" t="s">
        <v>837</v>
      </c>
      <c r="C373" s="64">
        <v>2019</v>
      </c>
      <c r="D373" s="202">
        <v>1399</v>
      </c>
    </row>
    <row r="374" spans="1:4" ht="12.75">
      <c r="A374" s="16">
        <v>8</v>
      </c>
      <c r="B374" s="63" t="s">
        <v>838</v>
      </c>
      <c r="C374" s="64">
        <v>2019</v>
      </c>
      <c r="D374" s="202">
        <v>1399</v>
      </c>
    </row>
    <row r="375" spans="1:4" ht="12.75">
      <c r="A375" s="16">
        <v>9</v>
      </c>
      <c r="B375" s="63" t="s">
        <v>839</v>
      </c>
      <c r="C375" s="64">
        <v>2019</v>
      </c>
      <c r="D375" s="202">
        <v>3130.35</v>
      </c>
    </row>
    <row r="376" spans="1:4" ht="12.75">
      <c r="A376" s="16">
        <v>10</v>
      </c>
      <c r="B376" s="19" t="s">
        <v>827</v>
      </c>
      <c r="C376" s="16">
        <v>2019</v>
      </c>
      <c r="D376" s="194">
        <v>5300</v>
      </c>
    </row>
    <row r="377" spans="1:4" ht="12.75">
      <c r="A377" s="16">
        <v>11</v>
      </c>
      <c r="B377" s="19" t="s">
        <v>827</v>
      </c>
      <c r="C377" s="16">
        <v>2019</v>
      </c>
      <c r="D377" s="194">
        <v>5300</v>
      </c>
    </row>
    <row r="378" spans="1:4" ht="12.75">
      <c r="A378" s="16"/>
      <c r="B378" s="38" t="s">
        <v>0</v>
      </c>
      <c r="C378" s="16"/>
      <c r="D378" s="191">
        <f>SUM(D367:D377)</f>
        <v>24499.59</v>
      </c>
    </row>
    <row r="379" spans="1:4" ht="12.75">
      <c r="A379" s="39"/>
      <c r="B379" s="40"/>
      <c r="C379" s="40"/>
      <c r="D379" s="192"/>
    </row>
    <row r="380" spans="1:4" ht="12.75">
      <c r="A380" s="313" t="s">
        <v>54</v>
      </c>
      <c r="B380" s="314"/>
      <c r="C380" s="314"/>
      <c r="D380" s="338"/>
    </row>
    <row r="381" spans="1:4" ht="12.75">
      <c r="A381" s="339" t="s">
        <v>162</v>
      </c>
      <c r="B381" s="339"/>
      <c r="C381" s="339"/>
      <c r="D381" s="339"/>
    </row>
    <row r="382" spans="1:4" ht="25.5">
      <c r="A382" s="37" t="s">
        <v>10</v>
      </c>
      <c r="B382" s="37" t="s">
        <v>11</v>
      </c>
      <c r="C382" s="37" t="s">
        <v>12</v>
      </c>
      <c r="D382" s="188" t="s">
        <v>13</v>
      </c>
    </row>
    <row r="383" spans="1:4" ht="12.75">
      <c r="A383" s="17">
        <v>1</v>
      </c>
      <c r="B383" s="19" t="s">
        <v>876</v>
      </c>
      <c r="C383" s="16">
        <v>2015</v>
      </c>
      <c r="D383" s="198">
        <v>450</v>
      </c>
    </row>
    <row r="384" spans="1:4" ht="12.75">
      <c r="A384" s="17">
        <v>2</v>
      </c>
      <c r="B384" s="19" t="s">
        <v>877</v>
      </c>
      <c r="C384" s="16">
        <v>2015</v>
      </c>
      <c r="D384" s="198">
        <v>390</v>
      </c>
    </row>
    <row r="385" spans="1:4" ht="12.75">
      <c r="A385" s="17">
        <v>3</v>
      </c>
      <c r="B385" s="19" t="s">
        <v>878</v>
      </c>
      <c r="C385" s="16">
        <v>2015</v>
      </c>
      <c r="D385" s="198">
        <v>3259.5</v>
      </c>
    </row>
    <row r="386" spans="1:4" ht="12.75">
      <c r="A386" s="17">
        <v>4</v>
      </c>
      <c r="B386" s="19" t="s">
        <v>878</v>
      </c>
      <c r="C386" s="16">
        <v>2015</v>
      </c>
      <c r="D386" s="198">
        <v>3259.5</v>
      </c>
    </row>
    <row r="387" spans="1:4" ht="12.75">
      <c r="A387" s="17">
        <v>5</v>
      </c>
      <c r="B387" s="19" t="s">
        <v>879</v>
      </c>
      <c r="C387" s="16">
        <v>2015</v>
      </c>
      <c r="D387" s="198">
        <v>280</v>
      </c>
    </row>
    <row r="388" spans="1:4" ht="12.75">
      <c r="A388" s="17">
        <v>6</v>
      </c>
      <c r="B388" s="19" t="s">
        <v>880</v>
      </c>
      <c r="C388" s="16">
        <v>2015</v>
      </c>
      <c r="D388" s="198">
        <v>919.99</v>
      </c>
    </row>
    <row r="389" spans="1:4" ht="12.75">
      <c r="A389" s="17">
        <v>7</v>
      </c>
      <c r="B389" s="19" t="s">
        <v>881</v>
      </c>
      <c r="C389" s="16">
        <v>2015</v>
      </c>
      <c r="D389" s="198">
        <v>2600</v>
      </c>
    </row>
    <row r="390" spans="1:4" ht="12.75">
      <c r="A390" s="17">
        <v>8</v>
      </c>
      <c r="B390" s="19" t="s">
        <v>881</v>
      </c>
      <c r="C390" s="16">
        <v>2015</v>
      </c>
      <c r="D390" s="198">
        <v>2600</v>
      </c>
    </row>
    <row r="391" spans="1:4" ht="12.75">
      <c r="A391" s="17">
        <v>9</v>
      </c>
      <c r="B391" s="19" t="s">
        <v>882</v>
      </c>
      <c r="C391" s="16">
        <v>2016</v>
      </c>
      <c r="D391" s="198">
        <v>1220</v>
      </c>
    </row>
    <row r="392" spans="1:4" ht="12.75">
      <c r="A392" s="17">
        <v>10</v>
      </c>
      <c r="B392" s="19" t="s">
        <v>882</v>
      </c>
      <c r="C392" s="16">
        <v>2016</v>
      </c>
      <c r="D392" s="198">
        <v>1220</v>
      </c>
    </row>
    <row r="393" spans="1:4" ht="12.75">
      <c r="A393" s="17">
        <v>11</v>
      </c>
      <c r="B393" s="19" t="s">
        <v>883</v>
      </c>
      <c r="C393" s="16">
        <v>2016</v>
      </c>
      <c r="D393" s="198">
        <v>244</v>
      </c>
    </row>
    <row r="394" spans="1:4" ht="12.75">
      <c r="A394" s="17">
        <v>12</v>
      </c>
      <c r="B394" s="19" t="s">
        <v>883</v>
      </c>
      <c r="C394" s="16">
        <v>2016</v>
      </c>
      <c r="D394" s="198">
        <v>244</v>
      </c>
    </row>
    <row r="395" spans="1:4" ht="12.75">
      <c r="A395" s="17">
        <v>13</v>
      </c>
      <c r="B395" s="19" t="s">
        <v>884</v>
      </c>
      <c r="C395" s="16">
        <v>2016</v>
      </c>
      <c r="D395" s="198">
        <v>3050.01</v>
      </c>
    </row>
    <row r="396" spans="1:4" ht="12.75">
      <c r="A396" s="17">
        <v>14</v>
      </c>
      <c r="B396" s="19" t="s">
        <v>884</v>
      </c>
      <c r="C396" s="16">
        <v>2016</v>
      </c>
      <c r="D396" s="198">
        <v>3050.01</v>
      </c>
    </row>
    <row r="397" spans="1:4" ht="25.5">
      <c r="A397" s="17">
        <v>15</v>
      </c>
      <c r="B397" s="19" t="s">
        <v>885</v>
      </c>
      <c r="C397" s="16">
        <v>2018</v>
      </c>
      <c r="D397" s="198">
        <v>4275.48</v>
      </c>
    </row>
    <row r="398" spans="1:4" ht="25.5">
      <c r="A398" s="17">
        <v>16</v>
      </c>
      <c r="B398" s="19" t="s">
        <v>885</v>
      </c>
      <c r="C398" s="16">
        <v>2018</v>
      </c>
      <c r="D398" s="198">
        <v>4275.48</v>
      </c>
    </row>
    <row r="399" spans="1:4" ht="25.5">
      <c r="A399" s="17">
        <v>17</v>
      </c>
      <c r="B399" s="19" t="s">
        <v>885</v>
      </c>
      <c r="C399" s="16">
        <v>2018</v>
      </c>
      <c r="D399" s="198">
        <v>4275.48</v>
      </c>
    </row>
    <row r="400" spans="1:4" ht="12.75">
      <c r="A400" s="17">
        <v>18</v>
      </c>
      <c r="B400" s="19" t="s">
        <v>886</v>
      </c>
      <c r="C400" s="16">
        <v>2018</v>
      </c>
      <c r="D400" s="198">
        <v>6434.87</v>
      </c>
    </row>
    <row r="401" spans="1:4" ht="12.75">
      <c r="A401" s="17">
        <v>19</v>
      </c>
      <c r="B401" s="19" t="s">
        <v>887</v>
      </c>
      <c r="C401" s="16">
        <v>2018</v>
      </c>
      <c r="D401" s="198">
        <v>4887.04</v>
      </c>
    </row>
    <row r="402" spans="1:4" ht="25.5">
      <c r="A402" s="17">
        <v>20</v>
      </c>
      <c r="B402" s="19" t="s">
        <v>888</v>
      </c>
      <c r="C402" s="16">
        <v>2018</v>
      </c>
      <c r="D402" s="198">
        <v>5857.13</v>
      </c>
    </row>
    <row r="403" spans="1:4" ht="12.75">
      <c r="A403" s="17">
        <v>21</v>
      </c>
      <c r="B403" s="19" t="s">
        <v>889</v>
      </c>
      <c r="C403" s="16">
        <v>2018</v>
      </c>
      <c r="D403" s="198">
        <v>1179</v>
      </c>
    </row>
    <row r="404" spans="1:4" ht="12.75">
      <c r="A404" s="17">
        <v>22</v>
      </c>
      <c r="B404" s="19" t="s">
        <v>889</v>
      </c>
      <c r="C404" s="16">
        <v>2018</v>
      </c>
      <c r="D404" s="198">
        <v>1179</v>
      </c>
    </row>
    <row r="405" spans="1:4" ht="12.75">
      <c r="A405" s="17">
        <v>23</v>
      </c>
      <c r="B405" s="19" t="s">
        <v>889</v>
      </c>
      <c r="C405" s="16">
        <v>2018</v>
      </c>
      <c r="D405" s="198">
        <v>1179.01</v>
      </c>
    </row>
    <row r="406" spans="1:4" ht="12.75">
      <c r="A406" s="17">
        <v>24</v>
      </c>
      <c r="B406" s="19" t="s">
        <v>890</v>
      </c>
      <c r="C406" s="16">
        <v>2018</v>
      </c>
      <c r="D406" s="198">
        <v>449.99</v>
      </c>
    </row>
    <row r="407" spans="1:4" ht="12.75">
      <c r="A407" s="17">
        <v>25</v>
      </c>
      <c r="B407" s="19" t="s">
        <v>891</v>
      </c>
      <c r="C407" s="16">
        <v>2018</v>
      </c>
      <c r="D407" s="198">
        <v>450</v>
      </c>
    </row>
    <row r="408" spans="1:4" ht="12.75">
      <c r="A408" s="17">
        <v>26</v>
      </c>
      <c r="B408" s="19" t="s">
        <v>892</v>
      </c>
      <c r="C408" s="16">
        <v>2019</v>
      </c>
      <c r="D408" s="198">
        <v>1047</v>
      </c>
    </row>
    <row r="409" spans="1:4" ht="12.75">
      <c r="A409" s="17">
        <v>27</v>
      </c>
      <c r="B409" s="19" t="s">
        <v>893</v>
      </c>
      <c r="C409" s="16">
        <v>2019</v>
      </c>
      <c r="D409" s="198">
        <v>3735</v>
      </c>
    </row>
    <row r="410" spans="1:4" ht="12.75">
      <c r="A410" s="17">
        <v>28</v>
      </c>
      <c r="B410" s="19" t="s">
        <v>894</v>
      </c>
      <c r="C410" s="16">
        <v>2019</v>
      </c>
      <c r="D410" s="198">
        <v>1028</v>
      </c>
    </row>
    <row r="411" spans="1:4" ht="12.75">
      <c r="A411" s="17">
        <v>29</v>
      </c>
      <c r="B411" s="19" t="s">
        <v>895</v>
      </c>
      <c r="C411" s="16">
        <v>2019</v>
      </c>
      <c r="D411" s="198">
        <v>1422</v>
      </c>
    </row>
    <row r="412" spans="1:4" ht="12.75">
      <c r="A412" s="17">
        <v>30</v>
      </c>
      <c r="B412" s="19" t="s">
        <v>896</v>
      </c>
      <c r="C412" s="16">
        <v>2019</v>
      </c>
      <c r="D412" s="198">
        <v>1046</v>
      </c>
    </row>
    <row r="413" spans="1:4" ht="12.75">
      <c r="A413" s="17">
        <v>31</v>
      </c>
      <c r="B413" s="19" t="s">
        <v>897</v>
      </c>
      <c r="C413" s="16">
        <v>2019</v>
      </c>
      <c r="D413" s="198">
        <v>1454</v>
      </c>
    </row>
    <row r="414" spans="1:4" ht="12.75">
      <c r="A414" s="17">
        <v>32</v>
      </c>
      <c r="B414" s="19" t="s">
        <v>898</v>
      </c>
      <c r="C414" s="16">
        <v>2019</v>
      </c>
      <c r="D414" s="198">
        <v>396</v>
      </c>
    </row>
    <row r="415" spans="1:4" ht="12.75">
      <c r="A415" s="17">
        <v>33</v>
      </c>
      <c r="B415" s="19" t="s">
        <v>899</v>
      </c>
      <c r="C415" s="16">
        <v>2019</v>
      </c>
      <c r="D415" s="198">
        <v>1136</v>
      </c>
    </row>
    <row r="416" spans="1:4" ht="12.75">
      <c r="A416" s="17">
        <v>34</v>
      </c>
      <c r="B416" s="19" t="s">
        <v>900</v>
      </c>
      <c r="C416" s="16">
        <v>2019</v>
      </c>
      <c r="D416" s="198">
        <v>2373</v>
      </c>
    </row>
    <row r="417" spans="1:4" ht="12.75">
      <c r="A417" s="17">
        <v>35</v>
      </c>
      <c r="B417" s="19" t="s">
        <v>901</v>
      </c>
      <c r="C417" s="16">
        <v>2019</v>
      </c>
      <c r="D417" s="198">
        <v>619</v>
      </c>
    </row>
    <row r="418" spans="1:4" ht="12.75">
      <c r="A418" s="17">
        <v>36</v>
      </c>
      <c r="B418" s="19" t="s">
        <v>902</v>
      </c>
      <c r="C418" s="16">
        <v>2015</v>
      </c>
      <c r="D418" s="198">
        <v>1600</v>
      </c>
    </row>
    <row r="419" spans="1:4" ht="12.75">
      <c r="A419" s="16"/>
      <c r="B419" s="38" t="s">
        <v>0</v>
      </c>
      <c r="C419" s="16"/>
      <c r="D419" s="191">
        <f>SUM(D383:D418)</f>
        <v>73085.48999999999</v>
      </c>
    </row>
    <row r="420" spans="1:4" ht="12.75">
      <c r="A420" s="339" t="s">
        <v>163</v>
      </c>
      <c r="B420" s="339"/>
      <c r="C420" s="339"/>
      <c r="D420" s="339"/>
    </row>
    <row r="421" spans="1:4" ht="25.5">
      <c r="A421" s="37" t="s">
        <v>10</v>
      </c>
      <c r="B421" s="37" t="s">
        <v>11</v>
      </c>
      <c r="C421" s="37" t="s">
        <v>12</v>
      </c>
      <c r="D421" s="188" t="s">
        <v>13</v>
      </c>
    </row>
    <row r="422" spans="1:4" ht="12.75">
      <c r="A422" s="16">
        <v>1</v>
      </c>
      <c r="B422" s="19" t="s">
        <v>903</v>
      </c>
      <c r="C422" s="16">
        <v>2015</v>
      </c>
      <c r="D422" s="198">
        <v>25.18</v>
      </c>
    </row>
    <row r="423" spans="1:4" ht="12.75">
      <c r="A423" s="16">
        <v>2</v>
      </c>
      <c r="B423" s="19" t="s">
        <v>904</v>
      </c>
      <c r="C423" s="16">
        <v>2015</v>
      </c>
      <c r="D423" s="198">
        <v>434.01</v>
      </c>
    </row>
    <row r="424" spans="1:4" ht="12.75">
      <c r="A424" s="16">
        <v>3</v>
      </c>
      <c r="B424" s="19" t="s">
        <v>905</v>
      </c>
      <c r="C424" s="16">
        <v>2015</v>
      </c>
      <c r="D424" s="198">
        <v>84.99</v>
      </c>
    </row>
    <row r="425" spans="1:4" ht="12.75">
      <c r="A425" s="16">
        <v>4</v>
      </c>
      <c r="B425" s="19" t="s">
        <v>906</v>
      </c>
      <c r="C425" s="16">
        <v>2015</v>
      </c>
      <c r="D425" s="198">
        <v>899</v>
      </c>
    </row>
    <row r="426" spans="1:4" ht="12.75">
      <c r="A426" s="16">
        <v>5</v>
      </c>
      <c r="B426" s="19" t="s">
        <v>907</v>
      </c>
      <c r="C426" s="16">
        <v>2015</v>
      </c>
      <c r="D426" s="198">
        <v>3456.3</v>
      </c>
    </row>
    <row r="427" spans="1:4" ht="12.75">
      <c r="A427" s="16">
        <v>6</v>
      </c>
      <c r="B427" s="19" t="s">
        <v>908</v>
      </c>
      <c r="C427" s="16">
        <v>2017</v>
      </c>
      <c r="D427" s="198">
        <v>100.8</v>
      </c>
    </row>
    <row r="428" spans="1:4" ht="12.75">
      <c r="A428" s="16">
        <v>7</v>
      </c>
      <c r="B428" s="19" t="s">
        <v>909</v>
      </c>
      <c r="C428" s="16">
        <v>2017</v>
      </c>
      <c r="D428" s="198">
        <v>19.95</v>
      </c>
    </row>
    <row r="429" spans="1:4" ht="12.75">
      <c r="A429" s="16">
        <v>8</v>
      </c>
      <c r="B429" s="19" t="s">
        <v>909</v>
      </c>
      <c r="C429" s="16">
        <v>2017</v>
      </c>
      <c r="D429" s="198">
        <v>21</v>
      </c>
    </row>
    <row r="430" spans="1:4" ht="12.75">
      <c r="A430" s="16">
        <v>9</v>
      </c>
      <c r="B430" s="19" t="s">
        <v>910</v>
      </c>
      <c r="C430" s="16">
        <v>2017</v>
      </c>
      <c r="D430" s="198">
        <v>317.34</v>
      </c>
    </row>
    <row r="431" spans="1:4" ht="12.75">
      <c r="A431" s="16">
        <v>10</v>
      </c>
      <c r="B431" s="19" t="s">
        <v>911</v>
      </c>
      <c r="C431" s="16">
        <v>2018</v>
      </c>
      <c r="D431" s="198">
        <v>23.8</v>
      </c>
    </row>
    <row r="432" spans="1:4" ht="12.75">
      <c r="A432" s="16">
        <v>11</v>
      </c>
      <c r="B432" s="19" t="s">
        <v>912</v>
      </c>
      <c r="C432" s="16">
        <v>2019</v>
      </c>
      <c r="D432" s="198">
        <v>2373</v>
      </c>
    </row>
    <row r="433" spans="1:4" ht="12.75">
      <c r="A433" s="16"/>
      <c r="B433" s="38" t="s">
        <v>0</v>
      </c>
      <c r="C433" s="16"/>
      <c r="D433" s="191">
        <f>SUM(D422:D432)</f>
        <v>7755.37</v>
      </c>
    </row>
    <row r="434" spans="1:4" ht="12.75">
      <c r="A434" s="339" t="s">
        <v>164</v>
      </c>
      <c r="B434" s="339"/>
      <c r="C434" s="339"/>
      <c r="D434" s="339"/>
    </row>
    <row r="435" spans="1:4" ht="12.75">
      <c r="A435" s="16">
        <v>1</v>
      </c>
      <c r="B435" s="65" t="s">
        <v>913</v>
      </c>
      <c r="C435" s="136">
        <v>2018</v>
      </c>
      <c r="D435" s="189">
        <v>1500</v>
      </c>
    </row>
    <row r="436" spans="1:4" ht="12.75">
      <c r="A436" s="16"/>
      <c r="B436" s="38" t="s">
        <v>0</v>
      </c>
      <c r="C436" s="16"/>
      <c r="D436" s="191">
        <f>SUM(D435:D435)</f>
        <v>1500</v>
      </c>
    </row>
    <row r="437" spans="1:4" ht="12.75">
      <c r="A437" s="39"/>
      <c r="B437" s="40"/>
      <c r="C437" s="40"/>
      <c r="D437" s="192"/>
    </row>
    <row r="438" spans="1:4" ht="12.75" hidden="1">
      <c r="A438" s="43"/>
      <c r="B438" s="340" t="s">
        <v>57</v>
      </c>
      <c r="C438" s="341"/>
      <c r="D438" s="203"/>
    </row>
    <row r="439" spans="1:4" ht="12.75" hidden="1">
      <c r="A439" s="35"/>
      <c r="B439" s="340" t="s">
        <v>58</v>
      </c>
      <c r="C439" s="341"/>
      <c r="D439" s="203"/>
    </row>
    <row r="440" spans="1:4" ht="12.75" hidden="1">
      <c r="A440" s="35"/>
      <c r="B440" s="340" t="s">
        <v>59</v>
      </c>
      <c r="C440" s="341"/>
      <c r="D440" s="203"/>
    </row>
    <row r="441" ht="12.75" hidden="1"/>
    <row r="442" spans="1:4" ht="12.75">
      <c r="A442" s="313" t="s">
        <v>161</v>
      </c>
      <c r="B442" s="314"/>
      <c r="C442" s="314"/>
      <c r="D442" s="338"/>
    </row>
    <row r="443" spans="1:4" ht="12.75">
      <c r="A443" s="339" t="s">
        <v>162</v>
      </c>
      <c r="B443" s="339"/>
      <c r="C443" s="339"/>
      <c r="D443" s="339"/>
    </row>
    <row r="444" spans="1:4" ht="25.5">
      <c r="A444" s="37" t="s">
        <v>10</v>
      </c>
      <c r="B444" s="37" t="s">
        <v>11</v>
      </c>
      <c r="C444" s="37" t="s">
        <v>12</v>
      </c>
      <c r="D444" s="188" t="s">
        <v>13</v>
      </c>
    </row>
    <row r="445" spans="1:4" ht="51">
      <c r="A445" s="17">
        <v>1</v>
      </c>
      <c r="B445" s="42" t="s">
        <v>852</v>
      </c>
      <c r="C445" s="88">
        <v>2017</v>
      </c>
      <c r="D445" s="200">
        <v>5350</v>
      </c>
    </row>
    <row r="446" spans="1:4" ht="51">
      <c r="A446" s="17">
        <v>2</v>
      </c>
      <c r="B446" s="42" t="s">
        <v>852</v>
      </c>
      <c r="C446" s="88">
        <v>2017</v>
      </c>
      <c r="D446" s="200">
        <v>5350</v>
      </c>
    </row>
    <row r="447" spans="1:4" ht="12.75">
      <c r="A447" s="17">
        <v>3</v>
      </c>
      <c r="B447" s="42" t="s">
        <v>853</v>
      </c>
      <c r="C447" s="88">
        <v>2015</v>
      </c>
      <c r="D447" s="200">
        <v>3280</v>
      </c>
    </row>
    <row r="448" spans="1:4" ht="12.75">
      <c r="A448" s="17">
        <v>4</v>
      </c>
      <c r="B448" s="42" t="s">
        <v>855</v>
      </c>
      <c r="C448" s="88">
        <v>2017</v>
      </c>
      <c r="D448" s="200">
        <v>3695</v>
      </c>
    </row>
    <row r="449" spans="1:4" ht="12.75">
      <c r="A449" s="17">
        <v>5</v>
      </c>
      <c r="B449" s="42" t="s">
        <v>856</v>
      </c>
      <c r="C449" s="88">
        <v>2019</v>
      </c>
      <c r="D449" s="200">
        <v>2740.77</v>
      </c>
    </row>
    <row r="450" spans="1:4" ht="12.75">
      <c r="A450" s="17">
        <v>6</v>
      </c>
      <c r="B450" s="42" t="s">
        <v>858</v>
      </c>
      <c r="C450" s="88">
        <v>2019</v>
      </c>
      <c r="D450" s="200">
        <v>270.6</v>
      </c>
    </row>
    <row r="451" spans="1:4" ht="12.75">
      <c r="A451" s="17">
        <v>7</v>
      </c>
      <c r="B451" s="42" t="s">
        <v>859</v>
      </c>
      <c r="C451" s="88">
        <v>2019</v>
      </c>
      <c r="D451" s="200">
        <v>3000</v>
      </c>
    </row>
    <row r="452" spans="1:4" ht="12.75">
      <c r="A452" s="17">
        <v>8</v>
      </c>
      <c r="B452" s="42" t="s">
        <v>859</v>
      </c>
      <c r="C452" s="88">
        <v>2019</v>
      </c>
      <c r="D452" s="200">
        <v>3000</v>
      </c>
    </row>
    <row r="453" spans="1:4" ht="12.75">
      <c r="A453" s="17">
        <v>9</v>
      </c>
      <c r="B453" s="42" t="s">
        <v>859</v>
      </c>
      <c r="C453" s="88">
        <v>2019</v>
      </c>
      <c r="D453" s="200">
        <v>3000</v>
      </c>
    </row>
    <row r="454" spans="1:4" ht="12.75">
      <c r="A454" s="17">
        <v>10</v>
      </c>
      <c r="B454" s="42" t="s">
        <v>859</v>
      </c>
      <c r="C454" s="88">
        <v>2019</v>
      </c>
      <c r="D454" s="200">
        <v>3000</v>
      </c>
    </row>
    <row r="455" spans="1:4" ht="12.75">
      <c r="A455" s="17">
        <v>11</v>
      </c>
      <c r="B455" s="42" t="s">
        <v>859</v>
      </c>
      <c r="C455" s="88">
        <v>2019</v>
      </c>
      <c r="D455" s="200">
        <v>3000</v>
      </c>
    </row>
    <row r="456" spans="1:4" ht="12.75">
      <c r="A456" s="17">
        <v>12</v>
      </c>
      <c r="B456" s="42" t="s">
        <v>860</v>
      </c>
      <c r="C456" s="88">
        <v>2019</v>
      </c>
      <c r="D456" s="200">
        <v>1599.99</v>
      </c>
    </row>
    <row r="457" spans="1:4" ht="12.75">
      <c r="A457" s="17">
        <v>13</v>
      </c>
      <c r="B457" s="19" t="s">
        <v>863</v>
      </c>
      <c r="C457" s="16">
        <v>2016</v>
      </c>
      <c r="D457" s="194">
        <v>1410</v>
      </c>
    </row>
    <row r="458" spans="1:4" ht="12.75">
      <c r="A458" s="16"/>
      <c r="B458" s="38" t="s">
        <v>0</v>
      </c>
      <c r="C458" s="16"/>
      <c r="D458" s="191">
        <f>SUM(D445:D457)</f>
        <v>38696.35999999999</v>
      </c>
    </row>
    <row r="459" spans="1:4" ht="12.75">
      <c r="A459" s="339" t="s">
        <v>163</v>
      </c>
      <c r="B459" s="339"/>
      <c r="C459" s="339"/>
      <c r="D459" s="339"/>
    </row>
    <row r="460" spans="1:4" ht="25.5">
      <c r="A460" s="37" t="s">
        <v>10</v>
      </c>
      <c r="B460" s="37" t="s">
        <v>11</v>
      </c>
      <c r="C460" s="37" t="s">
        <v>12</v>
      </c>
      <c r="D460" s="188" t="s">
        <v>13</v>
      </c>
    </row>
    <row r="461" spans="1:4" ht="12.75">
      <c r="A461" s="16">
        <v>1</v>
      </c>
      <c r="B461" s="19" t="s">
        <v>861</v>
      </c>
      <c r="C461" s="16">
        <v>2014</v>
      </c>
      <c r="D461" s="194">
        <v>2976</v>
      </c>
    </row>
    <row r="462" spans="1:4" ht="12.75">
      <c r="A462" s="16">
        <v>2</v>
      </c>
      <c r="B462" s="19" t="s">
        <v>862</v>
      </c>
      <c r="C462" s="16">
        <v>2017</v>
      </c>
      <c r="D462" s="194">
        <v>1722</v>
      </c>
    </row>
    <row r="463" spans="1:4" ht="38.25">
      <c r="A463" s="16">
        <v>3</v>
      </c>
      <c r="B463" s="42" t="s">
        <v>851</v>
      </c>
      <c r="C463" s="88">
        <v>2017</v>
      </c>
      <c r="D463" s="200">
        <v>1700</v>
      </c>
    </row>
    <row r="464" spans="1:4" ht="38.25">
      <c r="A464" s="16">
        <v>4</v>
      </c>
      <c r="B464" s="42" t="s">
        <v>851</v>
      </c>
      <c r="C464" s="88">
        <v>2017</v>
      </c>
      <c r="D464" s="200">
        <v>1700</v>
      </c>
    </row>
    <row r="465" spans="1:4" ht="38.25">
      <c r="A465" s="16">
        <v>5</v>
      </c>
      <c r="B465" s="42" t="s">
        <v>851</v>
      </c>
      <c r="C465" s="88">
        <v>2017</v>
      </c>
      <c r="D465" s="200">
        <v>1700</v>
      </c>
    </row>
    <row r="466" spans="1:4" ht="38.25">
      <c r="A466" s="16">
        <v>6</v>
      </c>
      <c r="B466" s="42" t="s">
        <v>851</v>
      </c>
      <c r="C466" s="88">
        <v>2017</v>
      </c>
      <c r="D466" s="200">
        <v>1700</v>
      </c>
    </row>
    <row r="467" spans="1:4" ht="12.75">
      <c r="A467" s="16">
        <v>7</v>
      </c>
      <c r="B467" s="42" t="s">
        <v>854</v>
      </c>
      <c r="C467" s="88">
        <v>2015</v>
      </c>
      <c r="D467" s="200">
        <v>2300</v>
      </c>
    </row>
    <row r="468" spans="1:4" ht="12.75">
      <c r="A468" s="16">
        <v>8</v>
      </c>
      <c r="B468" s="42" t="s">
        <v>857</v>
      </c>
      <c r="C468" s="88">
        <v>2019</v>
      </c>
      <c r="D468" s="200">
        <v>3872.85</v>
      </c>
    </row>
    <row r="469" spans="1:4" ht="12.75">
      <c r="A469" s="16"/>
      <c r="B469" s="38" t="s">
        <v>0</v>
      </c>
      <c r="C469" s="45"/>
      <c r="D469" s="201">
        <f>SUM(D461:D468)</f>
        <v>17670.85</v>
      </c>
    </row>
    <row r="470" spans="1:4" ht="12.75">
      <c r="A470" s="39"/>
      <c r="B470" s="40"/>
      <c r="C470" s="40"/>
      <c r="D470" s="192"/>
    </row>
    <row r="471" ht="13.5" thickBot="1"/>
    <row r="472" spans="2:4" ht="12.75">
      <c r="B472" s="148" t="s">
        <v>94</v>
      </c>
      <c r="C472" s="151"/>
      <c r="D472" s="205">
        <f>SUM(D73+D121+D185+D245+D276+D329+D364+D419+D458)</f>
        <v>788355.9299999999</v>
      </c>
    </row>
    <row r="473" spans="2:4" ht="12.75">
      <c r="B473" s="149" t="s">
        <v>95</v>
      </c>
      <c r="C473" s="152"/>
      <c r="D473" s="206">
        <f>SUM(D94+D125+D234+D250+D315+D343+D378+D433+D469)</f>
        <v>348114.6599999999</v>
      </c>
    </row>
    <row r="474" spans="2:4" ht="13.5" thickBot="1">
      <c r="B474" s="150" t="s">
        <v>96</v>
      </c>
      <c r="C474" s="153"/>
      <c r="D474" s="207">
        <f>SUM(D103+D436)</f>
        <v>76020</v>
      </c>
    </row>
    <row r="475" ht="13.5" thickBot="1">
      <c r="D475" s="208"/>
    </row>
    <row r="476" spans="2:4" ht="13.5" thickBot="1">
      <c r="B476" s="154" t="s">
        <v>0</v>
      </c>
      <c r="C476" s="155"/>
      <c r="D476" s="209">
        <f>D472+D473+D474</f>
        <v>1212490.5899999999</v>
      </c>
    </row>
  </sheetData>
  <sheetProtection/>
  <mergeCells count="32">
    <mergeCell ref="B438:C438"/>
    <mergeCell ref="B439:C439"/>
    <mergeCell ref="B440:C440"/>
    <mergeCell ref="A346:D346"/>
    <mergeCell ref="A365:D365"/>
    <mergeCell ref="A380:D380"/>
    <mergeCell ref="A381:D381"/>
    <mergeCell ref="A420:D420"/>
    <mergeCell ref="A434:D434"/>
    <mergeCell ref="A330:D330"/>
    <mergeCell ref="A345:D345"/>
    <mergeCell ref="A237:D237"/>
    <mergeCell ref="A246:D246"/>
    <mergeCell ref="A252:D252"/>
    <mergeCell ref="A253:D253"/>
    <mergeCell ref="A277:D277"/>
    <mergeCell ref="A127:D127"/>
    <mergeCell ref="A128:D128"/>
    <mergeCell ref="A317:D317"/>
    <mergeCell ref="A186:D186"/>
    <mergeCell ref="A236:D236"/>
    <mergeCell ref="A318:D318"/>
    <mergeCell ref="A442:D442"/>
    <mergeCell ref="A443:D443"/>
    <mergeCell ref="A459:D459"/>
    <mergeCell ref="A3:D3"/>
    <mergeCell ref="A4:D4"/>
    <mergeCell ref="A74:D74"/>
    <mergeCell ref="A95:D95"/>
    <mergeCell ref="A105:D105"/>
    <mergeCell ref="A106:D106"/>
    <mergeCell ref="A122:D122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3" manualBreakCount="3">
    <brk id="214" max="3" man="1"/>
    <brk id="285" max="3" man="1"/>
    <brk id="33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5.8515625" style="1" customWidth="1"/>
    <col min="2" max="2" width="42.421875" style="2" customWidth="1"/>
    <col min="3" max="3" width="20.140625" style="5" customWidth="1"/>
    <col min="4" max="4" width="17.00390625" style="2" customWidth="1"/>
    <col min="5" max="5" width="15.00390625" style="2" bestFit="1" customWidth="1"/>
    <col min="6" max="16384" width="9.140625" style="2" customWidth="1"/>
  </cols>
  <sheetData>
    <row r="1" spans="1:4" s="9" customFormat="1" ht="12.75">
      <c r="A1" s="317" t="s">
        <v>129</v>
      </c>
      <c r="B1" s="317"/>
      <c r="C1" s="317"/>
      <c r="D1" s="67"/>
    </row>
    <row r="2" spans="1:4" s="9" customFormat="1" ht="12.75">
      <c r="A2" s="68"/>
      <c r="B2" s="52"/>
      <c r="C2" s="69"/>
      <c r="D2" s="67"/>
    </row>
    <row r="3" spans="1:4" s="9" customFormat="1" ht="12.75" customHeight="1">
      <c r="A3" s="68"/>
      <c r="B3" s="342" t="s">
        <v>28</v>
      </c>
      <c r="C3" s="342"/>
      <c r="D3" s="67"/>
    </row>
    <row r="4" spans="1:4" s="9" customFormat="1" ht="25.5">
      <c r="A4" s="130" t="s">
        <v>10</v>
      </c>
      <c r="B4" s="130" t="s">
        <v>8</v>
      </c>
      <c r="C4" s="128" t="s">
        <v>16</v>
      </c>
      <c r="D4" s="129" t="s">
        <v>49</v>
      </c>
    </row>
    <row r="5" spans="1:4" s="12" customFormat="1" ht="26.25" customHeight="1">
      <c r="A5" s="70">
        <v>1</v>
      </c>
      <c r="B5" s="71" t="s">
        <v>68</v>
      </c>
      <c r="C5" s="184">
        <v>3904171.7800000003</v>
      </c>
      <c r="D5" s="86"/>
    </row>
    <row r="6" spans="1:4" s="4" customFormat="1" ht="26.25" customHeight="1">
      <c r="A6" s="45">
        <v>2</v>
      </c>
      <c r="B6" s="19" t="s">
        <v>29</v>
      </c>
      <c r="C6" s="124">
        <v>160454.66</v>
      </c>
      <c r="D6" s="86"/>
    </row>
    <row r="7" spans="1:4" s="4" customFormat="1" ht="26.25" customHeight="1">
      <c r="A7" s="45">
        <v>3</v>
      </c>
      <c r="B7" s="19" t="s">
        <v>78</v>
      </c>
      <c r="C7" s="125">
        <f>1529156.31+4519.42</f>
        <v>1533675.73</v>
      </c>
      <c r="D7" s="106">
        <v>202853.65</v>
      </c>
    </row>
    <row r="8" spans="1:4" s="4" customFormat="1" ht="26.25" customHeight="1">
      <c r="A8" s="45">
        <v>4</v>
      </c>
      <c r="B8" s="50" t="s">
        <v>30</v>
      </c>
      <c r="C8" s="125">
        <f>483329.15+20975.93</f>
        <v>504305.08</v>
      </c>
      <c r="D8" s="86"/>
    </row>
    <row r="9" spans="1:4" s="4" customFormat="1" ht="26.25" customHeight="1">
      <c r="A9" s="45">
        <v>5</v>
      </c>
      <c r="B9" s="46" t="s">
        <v>79</v>
      </c>
      <c r="C9" s="126">
        <v>1950122.82</v>
      </c>
      <c r="D9" s="106">
        <v>107203.24</v>
      </c>
    </row>
    <row r="10" spans="1:5" s="4" customFormat="1" ht="26.25" customHeight="1">
      <c r="A10" s="45">
        <v>6</v>
      </c>
      <c r="B10" s="19" t="s">
        <v>31</v>
      </c>
      <c r="C10" s="125">
        <v>934346.3</v>
      </c>
      <c r="D10" s="127">
        <v>83887.17</v>
      </c>
      <c r="E10" s="24"/>
    </row>
    <row r="11" spans="1:4" s="4" customFormat="1" ht="26.25" customHeight="1">
      <c r="A11" s="45">
        <v>7</v>
      </c>
      <c r="B11" s="19" t="s">
        <v>32</v>
      </c>
      <c r="C11" s="125">
        <f>478494.25+1558.48</f>
        <v>480052.73</v>
      </c>
      <c r="D11" s="288">
        <v>37508.45</v>
      </c>
    </row>
    <row r="12" spans="1:5" s="4" customFormat="1" ht="26.25" customHeight="1">
      <c r="A12" s="45">
        <v>8</v>
      </c>
      <c r="B12" s="19" t="s">
        <v>33</v>
      </c>
      <c r="C12" s="126">
        <f>1254473+12582</f>
        <v>1267055</v>
      </c>
      <c r="D12" s="185"/>
      <c r="E12" s="24"/>
    </row>
    <row r="13" spans="1:5" s="4" customFormat="1" ht="26.25" customHeight="1">
      <c r="A13" s="45">
        <v>9</v>
      </c>
      <c r="B13" s="19" t="s">
        <v>143</v>
      </c>
      <c r="C13" s="260">
        <v>215754.83</v>
      </c>
      <c r="D13" s="86"/>
      <c r="E13" s="24"/>
    </row>
    <row r="14" spans="1:4" ht="18" customHeight="1">
      <c r="A14" s="131"/>
      <c r="B14" s="132" t="s">
        <v>9</v>
      </c>
      <c r="C14" s="133">
        <f>SUM(C5:C13)</f>
        <v>10949938.930000002</v>
      </c>
      <c r="D14" s="133">
        <f>SUM(D5:D13)</f>
        <v>431452.51</v>
      </c>
    </row>
    <row r="15" spans="2:5" ht="12.75">
      <c r="B15" s="4"/>
      <c r="C15" s="6"/>
      <c r="E15" s="7"/>
    </row>
    <row r="16" spans="2:3" ht="12.75">
      <c r="B16" s="4"/>
      <c r="C16" s="6"/>
    </row>
    <row r="17" spans="2:3" ht="12.75">
      <c r="B17" s="4"/>
      <c r="C17" s="6"/>
    </row>
    <row r="18" spans="2:3" ht="12.75">
      <c r="B18" s="4"/>
      <c r="C18" s="6"/>
    </row>
    <row r="19" spans="2:3" ht="12.75">
      <c r="B19" s="4"/>
      <c r="C19" s="6"/>
    </row>
    <row r="20" spans="2:3" ht="12.75">
      <c r="B20" s="4"/>
      <c r="C20" s="6"/>
    </row>
    <row r="21" spans="2:3" ht="12.75">
      <c r="B21" s="4"/>
      <c r="C21" s="6"/>
    </row>
    <row r="22" spans="2:3" ht="12.75">
      <c r="B22" s="4"/>
      <c r="C22" s="6"/>
    </row>
    <row r="23" spans="2:3" ht="12.75">
      <c r="B23" s="4"/>
      <c r="C23" s="6"/>
    </row>
    <row r="24" spans="2:3" ht="12.75">
      <c r="B24" s="4"/>
      <c r="C24" s="6"/>
    </row>
  </sheetData>
  <sheetProtection/>
  <mergeCells count="2">
    <mergeCell ref="B3:C3"/>
    <mergeCell ref="A1:C1"/>
  </mergeCells>
  <printOptions/>
  <pageMargins left="0.98425196850393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2" max="2" width="29.140625" style="0" customWidth="1"/>
    <col min="3" max="3" width="18.8515625" style="135" bestFit="1" customWidth="1"/>
    <col min="4" max="4" width="16.7109375" style="135" bestFit="1" customWidth="1"/>
    <col min="5" max="5" width="14.140625" style="135" bestFit="1" customWidth="1"/>
    <col min="6" max="6" width="11.7109375" style="135" bestFit="1" customWidth="1"/>
    <col min="7" max="7" width="15.7109375" style="121" customWidth="1"/>
    <col min="8" max="8" width="17.00390625" style="0" customWidth="1"/>
    <col min="9" max="9" width="16.140625" style="0" bestFit="1" customWidth="1"/>
    <col min="10" max="10" width="17.7109375" style="0" customWidth="1"/>
  </cols>
  <sheetData>
    <row r="1" spans="1:10" ht="12.75">
      <c r="A1" s="13"/>
      <c r="B1" s="15" t="s">
        <v>130</v>
      </c>
      <c r="C1" s="36"/>
      <c r="D1" s="36"/>
      <c r="E1" s="36"/>
      <c r="F1" s="36"/>
      <c r="G1" s="119"/>
      <c r="H1" s="13"/>
      <c r="I1" s="22"/>
      <c r="J1" s="13"/>
    </row>
    <row r="2" spans="1:10" ht="68.25" customHeight="1">
      <c r="A2" s="109" t="s">
        <v>1</v>
      </c>
      <c r="B2" s="110" t="s">
        <v>61</v>
      </c>
      <c r="C2" s="111" t="s">
        <v>62</v>
      </c>
      <c r="D2" s="111" t="s">
        <v>63</v>
      </c>
      <c r="E2" s="111" t="s">
        <v>12</v>
      </c>
      <c r="F2" s="111" t="s">
        <v>64</v>
      </c>
      <c r="G2" s="116" t="s">
        <v>65</v>
      </c>
      <c r="H2" s="111" t="s">
        <v>72</v>
      </c>
      <c r="I2" s="111" t="s">
        <v>66</v>
      </c>
      <c r="J2" s="111" t="s">
        <v>67</v>
      </c>
    </row>
    <row r="3" spans="1:10" ht="12.75">
      <c r="A3" s="313" t="s">
        <v>56</v>
      </c>
      <c r="B3" s="314"/>
      <c r="C3" s="314"/>
      <c r="D3" s="347"/>
      <c r="E3" s="31"/>
      <c r="F3" s="31"/>
      <c r="G3" s="117"/>
      <c r="H3" s="31"/>
      <c r="I3" s="31"/>
      <c r="J3" s="31"/>
    </row>
    <row r="4" spans="1:10" ht="12.75">
      <c r="A4" s="29" t="s">
        <v>76</v>
      </c>
      <c r="B4" s="113" t="s">
        <v>415</v>
      </c>
      <c r="C4" s="123" t="s">
        <v>416</v>
      </c>
      <c r="D4" s="210"/>
      <c r="E4" s="122">
        <v>2011</v>
      </c>
      <c r="F4" s="112" t="s">
        <v>417</v>
      </c>
      <c r="G4" s="118">
        <v>12000</v>
      </c>
      <c r="H4" s="82"/>
      <c r="I4" s="82" t="s">
        <v>77</v>
      </c>
      <c r="J4" s="82"/>
    </row>
    <row r="5" spans="1:10" ht="12.75">
      <c r="A5" s="348" t="s">
        <v>0</v>
      </c>
      <c r="B5" s="349"/>
      <c r="C5" s="349"/>
      <c r="D5" s="349"/>
      <c r="E5" s="349"/>
      <c r="F5" s="350"/>
      <c r="G5" s="116">
        <f>SUM(G4)</f>
        <v>12000</v>
      </c>
      <c r="H5" s="111"/>
      <c r="I5" s="111"/>
      <c r="J5" s="111"/>
    </row>
    <row r="6" spans="1:10" ht="12.75">
      <c r="A6" s="313" t="s">
        <v>73</v>
      </c>
      <c r="B6" s="314"/>
      <c r="C6" s="314"/>
      <c r="D6" s="347"/>
      <c r="E6" s="31"/>
      <c r="F6" s="31"/>
      <c r="G6" s="117"/>
      <c r="H6" s="32"/>
      <c r="I6" s="31"/>
      <c r="J6" s="32"/>
    </row>
    <row r="7" spans="1:10" ht="38.25" customHeight="1">
      <c r="A7" s="29">
        <v>1</v>
      </c>
      <c r="B7" s="290" t="s">
        <v>1084</v>
      </c>
      <c r="C7" s="25" t="s">
        <v>1085</v>
      </c>
      <c r="D7" s="26"/>
      <c r="E7" s="30">
        <v>1975</v>
      </c>
      <c r="F7" s="27" t="s">
        <v>1086</v>
      </c>
      <c r="G7" s="157">
        <v>2408</v>
      </c>
      <c r="H7" s="33"/>
      <c r="I7" s="89" t="s">
        <v>77</v>
      </c>
      <c r="J7" s="343"/>
    </row>
    <row r="8" spans="1:10" ht="12.75">
      <c r="A8" s="29">
        <v>2</v>
      </c>
      <c r="B8" s="34" t="s">
        <v>1087</v>
      </c>
      <c r="C8" s="25" t="s">
        <v>1088</v>
      </c>
      <c r="D8" s="26" t="s">
        <v>1089</v>
      </c>
      <c r="E8" s="30">
        <v>2009</v>
      </c>
      <c r="F8" s="27"/>
      <c r="G8" s="157">
        <v>14800</v>
      </c>
      <c r="H8" s="33"/>
      <c r="I8" s="27" t="s">
        <v>77</v>
      </c>
      <c r="J8" s="344"/>
    </row>
    <row r="9" spans="1:10" ht="12.75">
      <c r="A9" s="29">
        <v>3</v>
      </c>
      <c r="B9" s="34" t="s">
        <v>1090</v>
      </c>
      <c r="C9" s="25">
        <v>6690</v>
      </c>
      <c r="D9" s="26" t="s">
        <v>1091</v>
      </c>
      <c r="E9" s="30">
        <v>2000</v>
      </c>
      <c r="F9" s="27"/>
      <c r="G9" s="157">
        <v>23541.12</v>
      </c>
      <c r="H9" s="33"/>
      <c r="I9" s="28" t="s">
        <v>77</v>
      </c>
      <c r="J9" s="344"/>
    </row>
    <row r="10" spans="1:10" ht="12.75">
      <c r="A10" s="29">
        <v>4</v>
      </c>
      <c r="B10" s="34" t="s">
        <v>1090</v>
      </c>
      <c r="C10" s="25">
        <v>6610</v>
      </c>
      <c r="D10" s="26" t="s">
        <v>1091</v>
      </c>
      <c r="E10" s="30">
        <v>2000</v>
      </c>
      <c r="F10" s="27"/>
      <c r="G10" s="157">
        <v>23541.12</v>
      </c>
      <c r="H10" s="33"/>
      <c r="I10" s="27" t="s">
        <v>77</v>
      </c>
      <c r="J10" s="344"/>
    </row>
    <row r="11" spans="1:10" ht="12.75">
      <c r="A11" s="29">
        <v>5</v>
      </c>
      <c r="B11" s="34" t="s">
        <v>1092</v>
      </c>
      <c r="C11" s="25">
        <v>980023842</v>
      </c>
      <c r="D11" s="26"/>
      <c r="E11" s="30">
        <v>2009</v>
      </c>
      <c r="F11" s="27" t="s">
        <v>1093</v>
      </c>
      <c r="G11" s="157">
        <v>12675.8</v>
      </c>
      <c r="H11" s="33"/>
      <c r="I11" s="28" t="s">
        <v>77</v>
      </c>
      <c r="J11" s="344"/>
    </row>
    <row r="12" spans="1:10" ht="12.75">
      <c r="A12" s="29">
        <v>6</v>
      </c>
      <c r="B12" s="34" t="s">
        <v>1094</v>
      </c>
      <c r="C12" s="25"/>
      <c r="D12" s="26"/>
      <c r="E12" s="30"/>
      <c r="F12" s="27"/>
      <c r="G12" s="157">
        <v>19764</v>
      </c>
      <c r="H12" s="33"/>
      <c r="I12" s="89" t="s">
        <v>77</v>
      </c>
      <c r="J12" s="344"/>
    </row>
    <row r="13" spans="1:10" ht="12.75">
      <c r="A13" s="29">
        <v>7</v>
      </c>
      <c r="B13" s="34" t="s">
        <v>1095</v>
      </c>
      <c r="C13" s="25"/>
      <c r="D13" s="26"/>
      <c r="E13" s="30"/>
      <c r="F13" s="27" t="s">
        <v>1096</v>
      </c>
      <c r="G13" s="157">
        <v>5917</v>
      </c>
      <c r="H13" s="33"/>
      <c r="I13" s="27" t="s">
        <v>77</v>
      </c>
      <c r="J13" s="344"/>
    </row>
    <row r="14" spans="1:10" ht="12.75">
      <c r="A14" s="29">
        <v>8</v>
      </c>
      <c r="B14" s="34" t="s">
        <v>1095</v>
      </c>
      <c r="C14" s="25"/>
      <c r="D14" s="26"/>
      <c r="E14" s="30"/>
      <c r="F14" s="27" t="s">
        <v>1096</v>
      </c>
      <c r="G14" s="157">
        <v>5758.4</v>
      </c>
      <c r="H14" s="33"/>
      <c r="I14" s="28" t="s">
        <v>77</v>
      </c>
      <c r="J14" s="344"/>
    </row>
    <row r="15" spans="1:10" ht="12.75">
      <c r="A15" s="29">
        <v>9</v>
      </c>
      <c r="B15" s="34" t="s">
        <v>1097</v>
      </c>
      <c r="C15" s="25"/>
      <c r="D15" s="26"/>
      <c r="E15" s="30"/>
      <c r="F15" s="27" t="s">
        <v>1096</v>
      </c>
      <c r="G15" s="157">
        <v>6075.6</v>
      </c>
      <c r="H15" s="33"/>
      <c r="I15" s="27" t="s">
        <v>77</v>
      </c>
      <c r="J15" s="344"/>
    </row>
    <row r="16" spans="1:10" ht="12.75">
      <c r="A16" s="29">
        <v>10</v>
      </c>
      <c r="B16" s="34" t="s">
        <v>1098</v>
      </c>
      <c r="C16" s="25"/>
      <c r="D16" s="26"/>
      <c r="E16" s="30"/>
      <c r="F16" s="27"/>
      <c r="G16" s="157">
        <v>7996</v>
      </c>
      <c r="H16" s="33"/>
      <c r="I16" s="28" t="s">
        <v>77</v>
      </c>
      <c r="J16" s="344"/>
    </row>
    <row r="17" spans="1:10" ht="12.75">
      <c r="A17" s="29">
        <v>11</v>
      </c>
      <c r="B17" s="34" t="s">
        <v>1099</v>
      </c>
      <c r="C17" s="25"/>
      <c r="D17" s="26"/>
      <c r="E17" s="30">
        <v>2016</v>
      </c>
      <c r="F17" s="27"/>
      <c r="G17" s="157">
        <v>1851.55</v>
      </c>
      <c r="H17" s="33"/>
      <c r="I17" s="28" t="s">
        <v>77</v>
      </c>
      <c r="J17" s="344"/>
    </row>
    <row r="18" spans="1:10" ht="12.75">
      <c r="A18" s="29">
        <v>12</v>
      </c>
      <c r="B18" s="34" t="s">
        <v>1098</v>
      </c>
      <c r="C18" s="25"/>
      <c r="D18" s="26" t="s">
        <v>1100</v>
      </c>
      <c r="E18" s="30">
        <v>2016</v>
      </c>
      <c r="F18" s="27"/>
      <c r="G18" s="157">
        <v>789</v>
      </c>
      <c r="H18" s="33"/>
      <c r="I18" s="28" t="s">
        <v>77</v>
      </c>
      <c r="J18" s="344"/>
    </row>
    <row r="19" spans="1:10" ht="12.75">
      <c r="A19" s="29">
        <v>13</v>
      </c>
      <c r="B19" s="34" t="s">
        <v>1101</v>
      </c>
      <c r="C19" s="25"/>
      <c r="D19" s="26"/>
      <c r="E19" s="30">
        <v>2016</v>
      </c>
      <c r="F19" s="27"/>
      <c r="G19" s="157">
        <v>1139</v>
      </c>
      <c r="H19" s="33"/>
      <c r="I19" s="28" t="s">
        <v>77</v>
      </c>
      <c r="J19" s="344"/>
    </row>
    <row r="20" spans="1:10" ht="12.75">
      <c r="A20" s="29">
        <v>14</v>
      </c>
      <c r="B20" s="34" t="s">
        <v>1098</v>
      </c>
      <c r="C20" s="25"/>
      <c r="D20" s="26" t="s">
        <v>1102</v>
      </c>
      <c r="E20" s="30">
        <v>2016</v>
      </c>
      <c r="F20" s="27"/>
      <c r="G20" s="157">
        <v>1499</v>
      </c>
      <c r="H20" s="33"/>
      <c r="I20" s="28" t="s">
        <v>77</v>
      </c>
      <c r="J20" s="344"/>
    </row>
    <row r="21" spans="1:10" ht="12.75">
      <c r="A21" s="29">
        <v>15</v>
      </c>
      <c r="B21" s="34" t="s">
        <v>1103</v>
      </c>
      <c r="C21" s="25" t="s">
        <v>1104</v>
      </c>
      <c r="D21" s="26"/>
      <c r="E21" s="30">
        <v>2016</v>
      </c>
      <c r="F21" s="27" t="s">
        <v>1093</v>
      </c>
      <c r="G21" s="157">
        <v>3039.05</v>
      </c>
      <c r="H21" s="33"/>
      <c r="I21" s="28" t="s">
        <v>77</v>
      </c>
      <c r="J21" s="344"/>
    </row>
    <row r="22" spans="1:10" ht="12.75">
      <c r="A22" s="29">
        <v>16</v>
      </c>
      <c r="B22" s="34" t="s">
        <v>1105</v>
      </c>
      <c r="C22" s="25" t="s">
        <v>1106</v>
      </c>
      <c r="D22" s="26"/>
      <c r="E22" s="30">
        <v>2016</v>
      </c>
      <c r="F22" s="27"/>
      <c r="G22" s="157">
        <v>2374.05</v>
      </c>
      <c r="H22" s="33"/>
      <c r="I22" s="28" t="s">
        <v>77</v>
      </c>
      <c r="J22" s="344"/>
    </row>
    <row r="23" spans="1:10" ht="12.75">
      <c r="A23" s="29">
        <v>17</v>
      </c>
      <c r="B23" s="34" t="s">
        <v>1107</v>
      </c>
      <c r="C23" s="25"/>
      <c r="D23" s="26"/>
      <c r="E23" s="30">
        <v>2016</v>
      </c>
      <c r="F23" s="27"/>
      <c r="G23" s="157">
        <v>569.97</v>
      </c>
      <c r="H23" s="33"/>
      <c r="I23" s="28" t="s">
        <v>77</v>
      </c>
      <c r="J23" s="344"/>
    </row>
    <row r="24" spans="1:10" ht="38.25">
      <c r="A24" s="29">
        <v>18</v>
      </c>
      <c r="B24" s="34" t="s">
        <v>1108</v>
      </c>
      <c r="C24" s="25" t="s">
        <v>1109</v>
      </c>
      <c r="D24" s="26"/>
      <c r="E24" s="30">
        <v>2017</v>
      </c>
      <c r="F24" s="27"/>
      <c r="G24" s="157">
        <v>27899</v>
      </c>
      <c r="H24" s="33"/>
      <c r="I24" s="28" t="s">
        <v>77</v>
      </c>
      <c r="J24" s="344"/>
    </row>
    <row r="25" spans="1:10" ht="12.75">
      <c r="A25" s="29">
        <v>19</v>
      </c>
      <c r="B25" s="34" t="s">
        <v>1110</v>
      </c>
      <c r="C25" s="25"/>
      <c r="D25" s="26"/>
      <c r="E25" s="30">
        <v>2018</v>
      </c>
      <c r="F25" s="27"/>
      <c r="G25" s="157">
        <v>13407</v>
      </c>
      <c r="H25" s="33"/>
      <c r="I25" s="28" t="s">
        <v>77</v>
      </c>
      <c r="J25" s="344"/>
    </row>
    <row r="26" spans="1:10" ht="25.5">
      <c r="A26" s="29">
        <v>20</v>
      </c>
      <c r="B26" s="34" t="s">
        <v>1111</v>
      </c>
      <c r="C26" s="25"/>
      <c r="D26" s="26"/>
      <c r="E26" s="30">
        <v>2018</v>
      </c>
      <c r="F26" s="27"/>
      <c r="G26" s="157">
        <v>27500</v>
      </c>
      <c r="H26" s="33"/>
      <c r="I26" s="28" t="s">
        <v>77</v>
      </c>
      <c r="J26" s="344"/>
    </row>
    <row r="27" spans="1:10" ht="12.75">
      <c r="A27" s="29">
        <v>21</v>
      </c>
      <c r="B27" s="34" t="s">
        <v>1112</v>
      </c>
      <c r="C27" s="25"/>
      <c r="D27" s="26"/>
      <c r="E27" s="30">
        <v>2018</v>
      </c>
      <c r="F27" s="27"/>
      <c r="G27" s="157">
        <v>13100</v>
      </c>
      <c r="H27" s="33"/>
      <c r="I27" s="28" t="s">
        <v>77</v>
      </c>
      <c r="J27" s="344"/>
    </row>
    <row r="28" spans="1:10" ht="12.75">
      <c r="A28" s="29">
        <v>22</v>
      </c>
      <c r="B28" s="34" t="s">
        <v>1113</v>
      </c>
      <c r="C28" s="25"/>
      <c r="D28" s="26"/>
      <c r="E28" s="30">
        <v>2018</v>
      </c>
      <c r="F28" s="27" t="s">
        <v>1093</v>
      </c>
      <c r="G28" s="157">
        <v>1284</v>
      </c>
      <c r="H28" s="33"/>
      <c r="I28" s="28" t="s">
        <v>77</v>
      </c>
      <c r="J28" s="344"/>
    </row>
    <row r="29" spans="1:10" ht="25.5">
      <c r="A29" s="29">
        <v>23</v>
      </c>
      <c r="B29" s="34" t="s">
        <v>1114</v>
      </c>
      <c r="C29" s="25"/>
      <c r="D29" s="26"/>
      <c r="E29" s="30">
        <v>2018</v>
      </c>
      <c r="F29" s="27"/>
      <c r="G29" s="157">
        <v>2723</v>
      </c>
      <c r="H29" s="33"/>
      <c r="I29" s="28" t="s">
        <v>77</v>
      </c>
      <c r="J29" s="344"/>
    </row>
    <row r="30" spans="1:10" ht="25.5">
      <c r="A30" s="29">
        <v>24</v>
      </c>
      <c r="B30" s="34" t="s">
        <v>1115</v>
      </c>
      <c r="C30" s="25"/>
      <c r="D30" s="26"/>
      <c r="E30" s="30">
        <v>2018</v>
      </c>
      <c r="F30" s="27"/>
      <c r="G30" s="157">
        <v>749</v>
      </c>
      <c r="H30" s="33"/>
      <c r="I30" s="28" t="s">
        <v>77</v>
      </c>
      <c r="J30" s="344"/>
    </row>
    <row r="31" spans="1:10" ht="12.75">
      <c r="A31" s="29">
        <v>25</v>
      </c>
      <c r="B31" s="34" t="s">
        <v>1116</v>
      </c>
      <c r="C31" s="25"/>
      <c r="D31" s="26"/>
      <c r="E31" s="30">
        <v>2018</v>
      </c>
      <c r="F31" s="27"/>
      <c r="G31" s="157">
        <v>2042</v>
      </c>
      <c r="H31" s="33"/>
      <c r="I31" s="28" t="s">
        <v>77</v>
      </c>
      <c r="J31" s="344"/>
    </row>
    <row r="32" spans="1:10" ht="12.75">
      <c r="A32" s="29">
        <v>26</v>
      </c>
      <c r="B32" s="34" t="s">
        <v>1117</v>
      </c>
      <c r="C32" s="25"/>
      <c r="D32" s="26"/>
      <c r="E32" s="30">
        <v>2018</v>
      </c>
      <c r="F32" s="27"/>
      <c r="G32" s="157">
        <v>3134</v>
      </c>
      <c r="H32" s="33"/>
      <c r="I32" s="28" t="s">
        <v>77</v>
      </c>
      <c r="J32" s="344"/>
    </row>
    <row r="33" spans="1:10" ht="12.75">
      <c r="A33" s="29">
        <v>27</v>
      </c>
      <c r="B33" s="34" t="s">
        <v>1118</v>
      </c>
      <c r="C33" s="25"/>
      <c r="D33" s="26"/>
      <c r="E33" s="30">
        <v>2018</v>
      </c>
      <c r="F33" s="27"/>
      <c r="G33" s="157">
        <v>2849</v>
      </c>
      <c r="H33" s="33"/>
      <c r="I33" s="28" t="s">
        <v>77</v>
      </c>
      <c r="J33" s="344"/>
    </row>
    <row r="34" spans="1:10" ht="12.75">
      <c r="A34" s="29">
        <v>28</v>
      </c>
      <c r="B34" s="34" t="s">
        <v>1119</v>
      </c>
      <c r="C34" s="25"/>
      <c r="D34" s="26"/>
      <c r="E34" s="30">
        <v>2018</v>
      </c>
      <c r="F34" s="27"/>
      <c r="G34" s="157">
        <v>2469</v>
      </c>
      <c r="H34" s="33"/>
      <c r="I34" s="28" t="s">
        <v>77</v>
      </c>
      <c r="J34" s="344"/>
    </row>
    <row r="35" spans="1:10" ht="12.75">
      <c r="A35" s="29">
        <v>29</v>
      </c>
      <c r="B35" s="34" t="s">
        <v>1120</v>
      </c>
      <c r="C35" s="25"/>
      <c r="D35" s="26"/>
      <c r="E35" s="30">
        <v>2018</v>
      </c>
      <c r="F35" s="27"/>
      <c r="G35" s="157">
        <v>2754</v>
      </c>
      <c r="H35" s="33"/>
      <c r="I35" s="28" t="s">
        <v>77</v>
      </c>
      <c r="J35" s="344"/>
    </row>
    <row r="36" spans="1:10" ht="25.5">
      <c r="A36" s="29">
        <v>30</v>
      </c>
      <c r="B36" s="34" t="s">
        <v>1121</v>
      </c>
      <c r="C36" s="25"/>
      <c r="D36" s="26"/>
      <c r="E36" s="30">
        <v>2018</v>
      </c>
      <c r="F36" s="27" t="s">
        <v>1122</v>
      </c>
      <c r="G36" s="157">
        <v>622</v>
      </c>
      <c r="H36" s="33"/>
      <c r="I36" s="28" t="s">
        <v>77</v>
      </c>
      <c r="J36" s="344"/>
    </row>
    <row r="37" spans="1:10" ht="25.5">
      <c r="A37" s="29">
        <v>31</v>
      </c>
      <c r="B37" s="34" t="s">
        <v>1123</v>
      </c>
      <c r="C37" s="25"/>
      <c r="D37" s="26"/>
      <c r="E37" s="30">
        <v>2018</v>
      </c>
      <c r="F37" s="27"/>
      <c r="G37" s="157">
        <v>902</v>
      </c>
      <c r="H37" s="33"/>
      <c r="I37" s="28" t="s">
        <v>77</v>
      </c>
      <c r="J37" s="344"/>
    </row>
    <row r="38" spans="1:10" ht="25.5">
      <c r="A38" s="29">
        <v>32</v>
      </c>
      <c r="B38" s="34" t="s">
        <v>1124</v>
      </c>
      <c r="C38" s="25"/>
      <c r="D38" s="26"/>
      <c r="E38" s="30">
        <v>2019</v>
      </c>
      <c r="F38" s="27"/>
      <c r="G38" s="157">
        <v>1405</v>
      </c>
      <c r="H38" s="33"/>
      <c r="I38" s="28" t="s">
        <v>77</v>
      </c>
      <c r="J38" s="344"/>
    </row>
    <row r="39" spans="1:10" ht="12.75">
      <c r="A39" s="29">
        <v>33</v>
      </c>
      <c r="B39" s="34" t="s">
        <v>1125</v>
      </c>
      <c r="C39" s="25"/>
      <c r="D39" s="26"/>
      <c r="E39" s="30">
        <v>2019</v>
      </c>
      <c r="F39" s="27"/>
      <c r="G39" s="157">
        <v>3900</v>
      </c>
      <c r="H39" s="33"/>
      <c r="I39" s="28" t="s">
        <v>77</v>
      </c>
      <c r="J39" s="344"/>
    </row>
    <row r="40" spans="1:10" ht="12.75">
      <c r="A40" s="29">
        <v>34</v>
      </c>
      <c r="B40" s="34" t="s">
        <v>1126</v>
      </c>
      <c r="C40" s="25"/>
      <c r="D40" s="26"/>
      <c r="E40" s="30">
        <v>2019</v>
      </c>
      <c r="F40" s="27"/>
      <c r="G40" s="157">
        <v>9490</v>
      </c>
      <c r="H40" s="33"/>
      <c r="I40" s="28" t="s">
        <v>77</v>
      </c>
      <c r="J40" s="344"/>
    </row>
    <row r="41" spans="1:10" ht="12.75">
      <c r="A41" s="29">
        <v>35</v>
      </c>
      <c r="B41" s="34" t="s">
        <v>1103</v>
      </c>
      <c r="C41" s="25" t="s">
        <v>1127</v>
      </c>
      <c r="D41" s="26"/>
      <c r="E41" s="30">
        <v>2019</v>
      </c>
      <c r="F41" s="27" t="s">
        <v>1093</v>
      </c>
      <c r="G41" s="157">
        <v>5580</v>
      </c>
      <c r="H41" s="33"/>
      <c r="I41" s="28" t="s">
        <v>77</v>
      </c>
      <c r="J41" s="344"/>
    </row>
    <row r="42" spans="1:10" ht="12.75">
      <c r="A42" s="29">
        <v>36</v>
      </c>
      <c r="B42" s="34" t="s">
        <v>1098</v>
      </c>
      <c r="C42" s="25" t="s">
        <v>1128</v>
      </c>
      <c r="D42" s="26"/>
      <c r="E42" s="30">
        <v>2019</v>
      </c>
      <c r="F42" s="27"/>
      <c r="G42" s="157">
        <v>2399</v>
      </c>
      <c r="H42" s="33"/>
      <c r="I42" s="28" t="s">
        <v>77</v>
      </c>
      <c r="J42" s="344"/>
    </row>
    <row r="43" spans="1:10" ht="12.75">
      <c r="A43" s="29">
        <v>37</v>
      </c>
      <c r="B43" s="34" t="s">
        <v>1129</v>
      </c>
      <c r="C43" s="25" t="s">
        <v>1130</v>
      </c>
      <c r="D43" s="26"/>
      <c r="E43" s="30">
        <v>2019</v>
      </c>
      <c r="F43" s="27" t="s">
        <v>1132</v>
      </c>
      <c r="G43" s="157">
        <v>3800</v>
      </c>
      <c r="H43" s="33"/>
      <c r="I43" s="28" t="s">
        <v>77</v>
      </c>
      <c r="J43" s="344"/>
    </row>
    <row r="44" spans="1:10" ht="12.75">
      <c r="A44" s="29">
        <v>38</v>
      </c>
      <c r="B44" s="34" t="s">
        <v>1131</v>
      </c>
      <c r="C44" s="25"/>
      <c r="D44" s="26"/>
      <c r="E44" s="30">
        <v>2019</v>
      </c>
      <c r="F44" s="27"/>
      <c r="G44" s="157">
        <v>546</v>
      </c>
      <c r="H44" s="33"/>
      <c r="I44" s="28" t="s">
        <v>77</v>
      </c>
      <c r="J44" s="344"/>
    </row>
    <row r="45" spans="1:10" ht="12.75">
      <c r="A45" s="348" t="s">
        <v>0</v>
      </c>
      <c r="B45" s="349"/>
      <c r="C45" s="349"/>
      <c r="D45" s="349"/>
      <c r="E45" s="349"/>
      <c r="F45" s="350"/>
      <c r="G45" s="289">
        <f>SUM(G7:G44)</f>
        <v>262292.66000000003</v>
      </c>
      <c r="H45" s="111"/>
      <c r="I45" s="114"/>
      <c r="J45" s="111"/>
    </row>
    <row r="46" spans="1:10" ht="13.5" thickBot="1">
      <c r="A46" s="13"/>
      <c r="B46" s="13"/>
      <c r="C46" s="36"/>
      <c r="D46" s="36"/>
      <c r="E46" s="36"/>
      <c r="F46" s="36"/>
      <c r="G46" s="119"/>
      <c r="H46" s="13"/>
      <c r="I46" s="13"/>
      <c r="J46" s="13"/>
    </row>
    <row r="47" spans="1:10" ht="13.5" thickBot="1">
      <c r="A47" s="13"/>
      <c r="B47" s="13"/>
      <c r="C47" s="295"/>
      <c r="D47" s="36"/>
      <c r="E47" s="345" t="s">
        <v>69</v>
      </c>
      <c r="F47" s="346"/>
      <c r="G47" s="120">
        <f>SUM(+G5+G45)</f>
        <v>274292.66000000003</v>
      </c>
      <c r="H47" s="115"/>
      <c r="I47" s="13"/>
      <c r="J47" s="13"/>
    </row>
  </sheetData>
  <sheetProtection/>
  <mergeCells count="6">
    <mergeCell ref="J7:J44"/>
    <mergeCell ref="E47:F47"/>
    <mergeCell ref="A3:D3"/>
    <mergeCell ref="A5:F5"/>
    <mergeCell ref="A6:D6"/>
    <mergeCell ref="A45:F45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85" zoomScaleSheetLayoutView="85" workbookViewId="0" topLeftCell="A1">
      <selection activeCell="E6" sqref="E6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3.140625" style="0" customWidth="1"/>
    <col min="4" max="4" width="27.7109375" style="0" customWidth="1"/>
    <col min="5" max="5" width="11.421875" style="0" customWidth="1"/>
    <col min="6" max="8" width="14.8515625" style="0" customWidth="1"/>
    <col min="11" max="11" width="12.7109375" style="275" customWidth="1"/>
    <col min="14" max="14" width="12.140625" style="0" customWidth="1"/>
    <col min="17" max="17" width="17.57421875" style="253" customWidth="1"/>
    <col min="18" max="18" width="12.7109375" style="0" customWidth="1"/>
    <col min="19" max="19" width="13.00390625" style="0" customWidth="1"/>
    <col min="20" max="20" width="11.8515625" style="0" customWidth="1"/>
    <col min="21" max="21" width="12.421875" style="0" customWidth="1"/>
    <col min="22" max="22" width="10.140625" style="0" bestFit="1" customWidth="1"/>
    <col min="24" max="24" width="11.140625" style="0" bestFit="1" customWidth="1"/>
    <col min="26" max="26" width="25.140625" style="0" customWidth="1"/>
  </cols>
  <sheetData>
    <row r="1" spans="1:26" ht="12.75">
      <c r="A1" s="351" t="s">
        <v>131</v>
      </c>
      <c r="B1" s="352"/>
      <c r="C1" s="352"/>
      <c r="D1" s="352"/>
      <c r="E1" s="352"/>
      <c r="F1" s="352"/>
      <c r="G1" s="352"/>
      <c r="H1" s="352"/>
      <c r="I1" s="352"/>
      <c r="J1" s="352"/>
      <c r="K1" s="353"/>
      <c r="L1" s="217"/>
      <c r="M1" s="165"/>
      <c r="N1" s="165"/>
      <c r="O1" s="165"/>
      <c r="P1" s="165"/>
      <c r="Q1" s="251"/>
      <c r="R1" s="165"/>
      <c r="S1" s="165"/>
      <c r="T1" s="165"/>
      <c r="U1" s="165"/>
      <c r="V1" s="13"/>
      <c r="W1" s="13"/>
      <c r="X1" s="13"/>
      <c r="Y1" s="13"/>
      <c r="Z1" s="13"/>
    </row>
    <row r="2" spans="1:26" ht="46.5" customHeight="1">
      <c r="A2" s="354" t="s">
        <v>10</v>
      </c>
      <c r="B2" s="354" t="s">
        <v>99</v>
      </c>
      <c r="C2" s="354" t="s">
        <v>100</v>
      </c>
      <c r="D2" s="354" t="s">
        <v>101</v>
      </c>
      <c r="E2" s="354" t="s">
        <v>102</v>
      </c>
      <c r="F2" s="354" t="s">
        <v>103</v>
      </c>
      <c r="G2" s="355" t="s">
        <v>767</v>
      </c>
      <c r="H2" s="356"/>
      <c r="I2" s="354" t="s">
        <v>104</v>
      </c>
      <c r="J2" s="354" t="s">
        <v>105</v>
      </c>
      <c r="K2" s="362" t="s">
        <v>106</v>
      </c>
      <c r="L2" s="354" t="s">
        <v>107</v>
      </c>
      <c r="M2" s="354" t="s">
        <v>108</v>
      </c>
      <c r="N2" s="354" t="s">
        <v>109</v>
      </c>
      <c r="O2" s="354" t="s">
        <v>110</v>
      </c>
      <c r="P2" s="363" t="s">
        <v>761</v>
      </c>
      <c r="Q2" s="361" t="s">
        <v>111</v>
      </c>
      <c r="R2" s="354" t="s">
        <v>112</v>
      </c>
      <c r="S2" s="354"/>
      <c r="T2" s="354" t="s">
        <v>113</v>
      </c>
      <c r="U2" s="354"/>
      <c r="V2" s="357" t="s">
        <v>114</v>
      </c>
      <c r="W2" s="357"/>
      <c r="X2" s="357"/>
      <c r="Y2" s="357"/>
      <c r="Z2" s="13"/>
    </row>
    <row r="3" spans="1:26" ht="21.75" customHeight="1">
      <c r="A3" s="354"/>
      <c r="B3" s="354"/>
      <c r="C3" s="354"/>
      <c r="D3" s="354"/>
      <c r="E3" s="354"/>
      <c r="F3" s="354"/>
      <c r="G3" s="270" t="s">
        <v>768</v>
      </c>
      <c r="H3" s="270" t="s">
        <v>769</v>
      </c>
      <c r="I3" s="354"/>
      <c r="J3" s="354"/>
      <c r="K3" s="362"/>
      <c r="L3" s="354"/>
      <c r="M3" s="354"/>
      <c r="N3" s="354"/>
      <c r="O3" s="354"/>
      <c r="P3" s="364"/>
      <c r="Q3" s="361"/>
      <c r="R3" s="129" t="s">
        <v>115</v>
      </c>
      <c r="S3" s="129" t="s">
        <v>116</v>
      </c>
      <c r="T3" s="129" t="s">
        <v>115</v>
      </c>
      <c r="U3" s="129" t="s">
        <v>116</v>
      </c>
      <c r="V3" s="166" t="s">
        <v>117</v>
      </c>
      <c r="W3" s="166" t="s">
        <v>118</v>
      </c>
      <c r="X3" s="166" t="s">
        <v>119</v>
      </c>
      <c r="Y3" s="166" t="s">
        <v>120</v>
      </c>
      <c r="Z3" s="13"/>
    </row>
    <row r="4" spans="1:26" s="167" customFormat="1" ht="12" customHeight="1">
      <c r="A4" s="358" t="s">
        <v>121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60"/>
      <c r="Z4" s="23"/>
    </row>
    <row r="5" spans="1:26" s="167" customFormat="1" ht="21.75" customHeight="1">
      <c r="A5" s="168">
        <v>1</v>
      </c>
      <c r="B5" s="136" t="s">
        <v>752</v>
      </c>
      <c r="C5" s="136" t="s">
        <v>753</v>
      </c>
      <c r="D5" s="136" t="s">
        <v>754</v>
      </c>
      <c r="E5" s="169" t="s">
        <v>755</v>
      </c>
      <c r="F5" s="136" t="s">
        <v>756</v>
      </c>
      <c r="G5" s="136"/>
      <c r="H5" s="136"/>
      <c r="I5" s="136">
        <v>1968</v>
      </c>
      <c r="J5" s="136">
        <v>2016</v>
      </c>
      <c r="K5" s="272">
        <v>42530</v>
      </c>
      <c r="L5" s="168">
        <v>5</v>
      </c>
      <c r="M5" s="168">
        <v>620</v>
      </c>
      <c r="N5" s="168">
        <v>2045</v>
      </c>
      <c r="O5" s="45">
        <v>118900</v>
      </c>
      <c r="P5" s="45" t="s">
        <v>760</v>
      </c>
      <c r="Q5" s="297">
        <v>66700</v>
      </c>
      <c r="R5" s="170">
        <v>43991</v>
      </c>
      <c r="S5" s="170">
        <v>44355</v>
      </c>
      <c r="T5" s="170">
        <v>43991</v>
      </c>
      <c r="U5" s="170">
        <v>44355</v>
      </c>
      <c r="V5" s="171" t="s">
        <v>922</v>
      </c>
      <c r="W5" s="171" t="s">
        <v>922</v>
      </c>
      <c r="X5" s="171" t="s">
        <v>922</v>
      </c>
      <c r="Y5" s="171" t="s">
        <v>922</v>
      </c>
      <c r="Z5" s="172"/>
    </row>
    <row r="6" spans="1:26" s="167" customFormat="1" ht="21.75" customHeight="1">
      <c r="A6" s="168">
        <v>2</v>
      </c>
      <c r="B6" s="136" t="s">
        <v>752</v>
      </c>
      <c r="C6" s="136" t="s">
        <v>757</v>
      </c>
      <c r="D6" s="136" t="s">
        <v>758</v>
      </c>
      <c r="E6" s="169" t="s">
        <v>759</v>
      </c>
      <c r="F6" s="136" t="s">
        <v>756</v>
      </c>
      <c r="G6" s="136"/>
      <c r="H6" s="136"/>
      <c r="I6" s="136">
        <v>1390</v>
      </c>
      <c r="J6" s="136">
        <v>2014</v>
      </c>
      <c r="K6" s="272">
        <v>42927</v>
      </c>
      <c r="L6" s="168">
        <v>5</v>
      </c>
      <c r="M6" s="168">
        <v>530</v>
      </c>
      <c r="N6" s="168">
        <v>1664</v>
      </c>
      <c r="O6" s="45">
        <v>178500</v>
      </c>
      <c r="P6" s="45"/>
      <c r="Q6" s="297">
        <v>19800</v>
      </c>
      <c r="R6" s="170">
        <v>44023</v>
      </c>
      <c r="S6" s="170">
        <v>44387</v>
      </c>
      <c r="T6" s="170">
        <v>44023</v>
      </c>
      <c r="U6" s="170">
        <v>44387</v>
      </c>
      <c r="V6" s="171" t="s">
        <v>922</v>
      </c>
      <c r="W6" s="171" t="s">
        <v>922</v>
      </c>
      <c r="X6" s="171" t="s">
        <v>922</v>
      </c>
      <c r="Y6" s="171" t="s">
        <v>922</v>
      </c>
      <c r="Z6" s="172"/>
    </row>
    <row r="7" spans="1:26" ht="12.75" customHeight="1">
      <c r="A7" s="313" t="s">
        <v>122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173"/>
      <c r="Z7" s="13"/>
    </row>
    <row r="8" spans="1:26" s="167" customFormat="1" ht="25.5">
      <c r="A8" s="16">
        <v>1</v>
      </c>
      <c r="B8" s="16" t="s">
        <v>762</v>
      </c>
      <c r="C8" s="16" t="s">
        <v>763</v>
      </c>
      <c r="D8" s="16" t="s">
        <v>764</v>
      </c>
      <c r="E8" s="174" t="s">
        <v>765</v>
      </c>
      <c r="F8" s="16" t="s">
        <v>766</v>
      </c>
      <c r="G8" s="16" t="s">
        <v>770</v>
      </c>
      <c r="H8" s="16"/>
      <c r="I8" s="16">
        <v>2402</v>
      </c>
      <c r="J8" s="16">
        <v>2004</v>
      </c>
      <c r="K8" s="273">
        <v>38309</v>
      </c>
      <c r="L8" s="16">
        <v>6</v>
      </c>
      <c r="M8" s="16"/>
      <c r="N8" s="175"/>
      <c r="O8" s="46">
        <v>27550</v>
      </c>
      <c r="P8" s="46"/>
      <c r="Q8" s="298">
        <v>16100</v>
      </c>
      <c r="R8" s="176">
        <v>44153</v>
      </c>
      <c r="S8" s="176">
        <v>44517</v>
      </c>
      <c r="T8" s="176">
        <v>44153</v>
      </c>
      <c r="U8" s="176">
        <v>44517</v>
      </c>
      <c r="V8" s="177" t="s">
        <v>922</v>
      </c>
      <c r="W8" s="177" t="s">
        <v>922</v>
      </c>
      <c r="X8" s="178" t="s">
        <v>922</v>
      </c>
      <c r="Y8" s="81"/>
      <c r="Z8" s="23"/>
    </row>
    <row r="9" spans="1:26" ht="12.75" customHeight="1">
      <c r="A9" s="313" t="s">
        <v>123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179"/>
      <c r="Z9" s="13"/>
    </row>
    <row r="10" spans="1:26" s="167" customFormat="1" ht="38.25">
      <c r="A10" s="16">
        <v>1</v>
      </c>
      <c r="B10" s="64" t="s">
        <v>771</v>
      </c>
      <c r="C10" s="64" t="s">
        <v>772</v>
      </c>
      <c r="D10" s="64" t="s">
        <v>773</v>
      </c>
      <c r="E10" s="174" t="s">
        <v>774</v>
      </c>
      <c r="F10" s="64" t="s">
        <v>775</v>
      </c>
      <c r="G10" s="64" t="s">
        <v>776</v>
      </c>
      <c r="H10" s="64"/>
      <c r="I10" s="64">
        <v>6871</v>
      </c>
      <c r="J10" s="64">
        <v>2005</v>
      </c>
      <c r="K10" s="274">
        <v>38734</v>
      </c>
      <c r="L10" s="16">
        <v>6</v>
      </c>
      <c r="M10" s="16">
        <v>6000</v>
      </c>
      <c r="N10" s="175">
        <v>14000</v>
      </c>
      <c r="O10" s="46">
        <v>30250</v>
      </c>
      <c r="P10" s="46"/>
      <c r="Q10" s="298">
        <v>70600</v>
      </c>
      <c r="R10" s="176">
        <v>44213</v>
      </c>
      <c r="S10" s="176">
        <v>44577</v>
      </c>
      <c r="T10" s="176">
        <v>44213</v>
      </c>
      <c r="U10" s="176">
        <v>44577</v>
      </c>
      <c r="V10" s="177" t="s">
        <v>922</v>
      </c>
      <c r="W10" s="177" t="s">
        <v>922</v>
      </c>
      <c r="X10" s="178" t="s">
        <v>922</v>
      </c>
      <c r="Y10" s="81"/>
      <c r="Z10" s="23"/>
    </row>
    <row r="11" spans="1:26" ht="12.75" customHeight="1">
      <c r="A11" s="313" t="s">
        <v>124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179"/>
      <c r="Z11" s="13"/>
    </row>
    <row r="12" spans="1:26" s="167" customFormat="1" ht="25.5">
      <c r="A12" s="16">
        <v>1</v>
      </c>
      <c r="B12" s="16" t="s">
        <v>762</v>
      </c>
      <c r="C12" s="16" t="s">
        <v>763</v>
      </c>
      <c r="D12" s="16" t="s">
        <v>777</v>
      </c>
      <c r="E12" s="174" t="s">
        <v>778</v>
      </c>
      <c r="F12" s="16" t="s">
        <v>766</v>
      </c>
      <c r="G12" s="16" t="s">
        <v>770</v>
      </c>
      <c r="H12" s="16"/>
      <c r="I12" s="16">
        <v>2402</v>
      </c>
      <c r="J12" s="16">
        <v>2004</v>
      </c>
      <c r="K12" s="273">
        <v>38322</v>
      </c>
      <c r="L12" s="16">
        <v>6</v>
      </c>
      <c r="M12" s="16">
        <v>1350</v>
      </c>
      <c r="N12" s="175">
        <v>3490</v>
      </c>
      <c r="O12" s="46">
        <v>24495</v>
      </c>
      <c r="P12" s="46"/>
      <c r="Q12" s="298">
        <v>15100</v>
      </c>
      <c r="R12" s="176">
        <v>44166</v>
      </c>
      <c r="S12" s="176">
        <v>44530</v>
      </c>
      <c r="T12" s="176">
        <v>44166</v>
      </c>
      <c r="U12" s="176">
        <v>44530</v>
      </c>
      <c r="V12" s="177" t="s">
        <v>922</v>
      </c>
      <c r="W12" s="177" t="s">
        <v>922</v>
      </c>
      <c r="X12" s="178" t="s">
        <v>922</v>
      </c>
      <c r="Y12" s="81"/>
      <c r="Z12" s="23"/>
    </row>
    <row r="13" spans="1:26" ht="12.75" customHeight="1">
      <c r="A13" s="313" t="s">
        <v>165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179"/>
      <c r="Z13" s="13"/>
    </row>
    <row r="14" spans="1:26" s="167" customFormat="1" ht="12.75">
      <c r="A14" s="16">
        <v>1</v>
      </c>
      <c r="B14" s="16" t="s">
        <v>780</v>
      </c>
      <c r="C14" s="16">
        <v>332212</v>
      </c>
      <c r="D14" s="16" t="s">
        <v>781</v>
      </c>
      <c r="E14" s="174" t="s">
        <v>782</v>
      </c>
      <c r="F14" s="16" t="s">
        <v>756</v>
      </c>
      <c r="G14" s="16" t="s">
        <v>770</v>
      </c>
      <c r="H14" s="16"/>
      <c r="I14" s="16">
        <v>2417</v>
      </c>
      <c r="J14" s="16">
        <v>1998</v>
      </c>
      <c r="K14" s="273">
        <v>36009</v>
      </c>
      <c r="L14" s="16"/>
      <c r="M14" s="16">
        <v>900</v>
      </c>
      <c r="N14" s="175">
        <v>2900</v>
      </c>
      <c r="O14" s="46">
        <v>145537</v>
      </c>
      <c r="P14" s="46"/>
      <c r="Q14" s="252"/>
      <c r="R14" s="176">
        <v>43937</v>
      </c>
      <c r="S14" s="176">
        <v>44301</v>
      </c>
      <c r="T14" s="176"/>
      <c r="U14" s="176"/>
      <c r="V14" s="177" t="s">
        <v>922</v>
      </c>
      <c r="W14" s="177" t="s">
        <v>922</v>
      </c>
      <c r="X14" s="178"/>
      <c r="Y14" s="81"/>
      <c r="Z14" s="23"/>
    </row>
    <row r="15" spans="1:26" s="167" customFormat="1" ht="38.25">
      <c r="A15" s="16">
        <v>2</v>
      </c>
      <c r="B15" s="16" t="s">
        <v>783</v>
      </c>
      <c r="C15" s="16" t="s">
        <v>784</v>
      </c>
      <c r="D15" s="16" t="s">
        <v>785</v>
      </c>
      <c r="E15" s="174" t="s">
        <v>786</v>
      </c>
      <c r="F15" s="16" t="s">
        <v>787</v>
      </c>
      <c r="G15" s="16" t="s">
        <v>770</v>
      </c>
      <c r="H15" s="16"/>
      <c r="I15" s="16"/>
      <c r="J15" s="16">
        <v>2009</v>
      </c>
      <c r="K15" s="273">
        <v>40319</v>
      </c>
      <c r="L15" s="16"/>
      <c r="M15" s="16">
        <v>550</v>
      </c>
      <c r="N15" s="175">
        <v>750</v>
      </c>
      <c r="O15" s="46"/>
      <c r="P15" s="46"/>
      <c r="Q15" s="252"/>
      <c r="R15" s="176">
        <v>43972</v>
      </c>
      <c r="S15" s="176">
        <v>44336</v>
      </c>
      <c r="T15" s="176"/>
      <c r="U15" s="176"/>
      <c r="V15" s="177" t="s">
        <v>922</v>
      </c>
      <c r="W15" s="177"/>
      <c r="X15" s="178"/>
      <c r="Y15" s="81"/>
      <c r="Z15" s="23"/>
    </row>
    <row r="16" spans="1:26" s="167" customFormat="1" ht="38.25">
      <c r="A16" s="16">
        <v>3</v>
      </c>
      <c r="B16" s="16" t="s">
        <v>771</v>
      </c>
      <c r="C16" s="16">
        <v>266</v>
      </c>
      <c r="D16" s="16" t="s">
        <v>788</v>
      </c>
      <c r="E16" s="174" t="s">
        <v>789</v>
      </c>
      <c r="F16" s="16" t="s">
        <v>779</v>
      </c>
      <c r="G16" s="16" t="s">
        <v>776</v>
      </c>
      <c r="H16" s="16"/>
      <c r="I16" s="16">
        <v>6842</v>
      </c>
      <c r="J16" s="16">
        <v>1987</v>
      </c>
      <c r="K16" s="273">
        <v>32119</v>
      </c>
      <c r="L16" s="16"/>
      <c r="M16" s="16">
        <v>4200</v>
      </c>
      <c r="N16" s="175">
        <v>12350</v>
      </c>
      <c r="O16" s="46">
        <v>5978</v>
      </c>
      <c r="P16" s="46"/>
      <c r="Q16" s="252"/>
      <c r="R16" s="176">
        <v>44066</v>
      </c>
      <c r="S16" s="176">
        <v>44430</v>
      </c>
      <c r="T16" s="176"/>
      <c r="U16" s="176"/>
      <c r="V16" s="177" t="s">
        <v>922</v>
      </c>
      <c r="W16" s="177" t="s">
        <v>922</v>
      </c>
      <c r="X16" s="178"/>
      <c r="Y16" s="81"/>
      <c r="Z16" s="23"/>
    </row>
    <row r="17" spans="1:26" s="167" customFormat="1" ht="38.25">
      <c r="A17" s="16">
        <v>4</v>
      </c>
      <c r="B17" s="16" t="s">
        <v>790</v>
      </c>
      <c r="C17" s="16" t="s">
        <v>791</v>
      </c>
      <c r="D17" s="16">
        <v>55608</v>
      </c>
      <c r="E17" s="174" t="s">
        <v>792</v>
      </c>
      <c r="F17" s="16" t="s">
        <v>779</v>
      </c>
      <c r="G17" s="16" t="s">
        <v>793</v>
      </c>
      <c r="H17" s="16"/>
      <c r="I17" s="16">
        <v>6230</v>
      </c>
      <c r="J17" s="16">
        <v>1986</v>
      </c>
      <c r="K17" s="273">
        <v>31849</v>
      </c>
      <c r="L17" s="16"/>
      <c r="M17" s="16"/>
      <c r="N17" s="175">
        <v>6900</v>
      </c>
      <c r="O17" s="46">
        <v>25635</v>
      </c>
      <c r="P17" s="46"/>
      <c r="Q17" s="252"/>
      <c r="R17" s="176">
        <v>44271</v>
      </c>
      <c r="S17" s="176">
        <v>44635</v>
      </c>
      <c r="T17" s="176"/>
      <c r="U17" s="176"/>
      <c r="V17" s="177" t="s">
        <v>922</v>
      </c>
      <c r="W17" s="177" t="s">
        <v>922</v>
      </c>
      <c r="X17" s="178"/>
      <c r="Y17" s="81"/>
      <c r="Z17" s="23"/>
    </row>
    <row r="18" spans="1:26" s="167" customFormat="1" ht="38.25">
      <c r="A18" s="16">
        <v>5</v>
      </c>
      <c r="B18" s="16" t="s">
        <v>794</v>
      </c>
      <c r="C18" s="16" t="s">
        <v>795</v>
      </c>
      <c r="D18" s="16" t="s">
        <v>796</v>
      </c>
      <c r="E18" s="174" t="s">
        <v>797</v>
      </c>
      <c r="F18" s="16" t="s">
        <v>779</v>
      </c>
      <c r="G18" s="16" t="s">
        <v>776</v>
      </c>
      <c r="H18" s="16"/>
      <c r="I18" s="16">
        <v>7146</v>
      </c>
      <c r="J18" s="16">
        <v>2008</v>
      </c>
      <c r="K18" s="273">
        <v>39736</v>
      </c>
      <c r="L18" s="16"/>
      <c r="M18" s="16">
        <v>4800</v>
      </c>
      <c r="N18" s="175">
        <v>12000</v>
      </c>
      <c r="O18" s="46">
        <v>15760</v>
      </c>
      <c r="P18" s="46"/>
      <c r="Q18" s="297">
        <v>118400</v>
      </c>
      <c r="R18" s="176">
        <v>44120</v>
      </c>
      <c r="S18" s="176">
        <v>44484</v>
      </c>
      <c r="T18" s="176"/>
      <c r="U18" s="176"/>
      <c r="V18" s="177" t="s">
        <v>922</v>
      </c>
      <c r="W18" s="177" t="s">
        <v>922</v>
      </c>
      <c r="X18" s="178" t="s">
        <v>922</v>
      </c>
      <c r="Y18" s="81"/>
      <c r="Z18" s="23"/>
    </row>
    <row r="19" spans="1:26" ht="12.75" customHeight="1">
      <c r="A19" s="313" t="s">
        <v>33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179"/>
      <c r="Z19" s="13"/>
    </row>
    <row r="20" spans="1:26" s="167" customFormat="1" ht="25.5">
      <c r="A20" s="16">
        <v>1</v>
      </c>
      <c r="B20" s="16" t="s">
        <v>914</v>
      </c>
      <c r="C20" s="16" t="s">
        <v>915</v>
      </c>
      <c r="D20" s="16" t="s">
        <v>916</v>
      </c>
      <c r="E20" s="174" t="s">
        <v>917</v>
      </c>
      <c r="F20" s="16" t="s">
        <v>918</v>
      </c>
      <c r="G20" s="16"/>
      <c r="H20" s="16"/>
      <c r="I20" s="16"/>
      <c r="J20" s="16">
        <v>2005</v>
      </c>
      <c r="K20" s="273" t="s">
        <v>919</v>
      </c>
      <c r="L20" s="16"/>
      <c r="M20" s="16" t="s">
        <v>920</v>
      </c>
      <c r="N20" s="16" t="s">
        <v>921</v>
      </c>
      <c r="O20" s="16"/>
      <c r="P20" s="16"/>
      <c r="Q20" s="213"/>
      <c r="R20" s="37" t="s">
        <v>1021</v>
      </c>
      <c r="S20" s="37" t="s">
        <v>1022</v>
      </c>
      <c r="T20" s="37"/>
      <c r="U20" s="37"/>
      <c r="V20" s="177" t="s">
        <v>922</v>
      </c>
      <c r="W20" s="180"/>
      <c r="X20" s="180"/>
      <c r="Y20" s="81"/>
      <c r="Z20" s="23"/>
    </row>
    <row r="21" spans="1:26" s="167" customFormat="1" ht="25.5">
      <c r="A21" s="16">
        <v>2</v>
      </c>
      <c r="B21" s="16" t="s">
        <v>923</v>
      </c>
      <c r="C21" s="16" t="s">
        <v>924</v>
      </c>
      <c r="D21" s="16">
        <v>47985</v>
      </c>
      <c r="E21" s="174" t="s">
        <v>925</v>
      </c>
      <c r="F21" s="16" t="s">
        <v>918</v>
      </c>
      <c r="G21" s="16"/>
      <c r="H21" s="16"/>
      <c r="I21" s="16"/>
      <c r="J21" s="16">
        <v>1988</v>
      </c>
      <c r="K21" s="273" t="s">
        <v>926</v>
      </c>
      <c r="L21" s="16"/>
      <c r="M21" s="16" t="s">
        <v>927</v>
      </c>
      <c r="N21" s="16" t="s">
        <v>928</v>
      </c>
      <c r="O21" s="16"/>
      <c r="P21" s="16"/>
      <c r="Q21" s="213"/>
      <c r="R21" s="37" t="s">
        <v>1023</v>
      </c>
      <c r="S21" s="37" t="s">
        <v>1024</v>
      </c>
      <c r="T21" s="37"/>
      <c r="U21" s="37"/>
      <c r="V21" s="177" t="s">
        <v>922</v>
      </c>
      <c r="W21" s="180"/>
      <c r="X21" s="180"/>
      <c r="Y21" s="81"/>
      <c r="Z21" s="23"/>
    </row>
    <row r="22" spans="1:26" s="167" customFormat="1" ht="25.5">
      <c r="A22" s="16">
        <v>3</v>
      </c>
      <c r="B22" s="16" t="s">
        <v>923</v>
      </c>
      <c r="C22" s="16"/>
      <c r="D22" s="16" t="s">
        <v>929</v>
      </c>
      <c r="E22" s="174" t="s">
        <v>930</v>
      </c>
      <c r="F22" s="16" t="s">
        <v>918</v>
      </c>
      <c r="G22" s="16"/>
      <c r="H22" s="16"/>
      <c r="I22" s="16"/>
      <c r="J22" s="16">
        <v>2004</v>
      </c>
      <c r="K22" s="273" t="s">
        <v>931</v>
      </c>
      <c r="L22" s="16"/>
      <c r="M22" s="16" t="s">
        <v>932</v>
      </c>
      <c r="N22" s="16" t="s">
        <v>933</v>
      </c>
      <c r="O22" s="16"/>
      <c r="P22" s="16"/>
      <c r="Q22" s="213"/>
      <c r="R22" s="37" t="s">
        <v>1025</v>
      </c>
      <c r="S22" s="37" t="s">
        <v>1026</v>
      </c>
      <c r="T22" s="37"/>
      <c r="U22" s="37"/>
      <c r="V22" s="177" t="s">
        <v>922</v>
      </c>
      <c r="W22" s="180"/>
      <c r="X22" s="180"/>
      <c r="Y22" s="81"/>
      <c r="Z22" s="23"/>
    </row>
    <row r="23" spans="1:26" s="167" customFormat="1" ht="25.5">
      <c r="A23" s="16">
        <v>4</v>
      </c>
      <c r="B23" s="16" t="s">
        <v>923</v>
      </c>
      <c r="C23" s="16" t="s">
        <v>924</v>
      </c>
      <c r="D23" s="16">
        <v>21447</v>
      </c>
      <c r="E23" s="174" t="s">
        <v>934</v>
      </c>
      <c r="F23" s="16" t="s">
        <v>918</v>
      </c>
      <c r="G23" s="16"/>
      <c r="H23" s="16"/>
      <c r="I23" s="16"/>
      <c r="J23" s="16">
        <v>1973</v>
      </c>
      <c r="K23" s="273" t="s">
        <v>935</v>
      </c>
      <c r="L23" s="16"/>
      <c r="M23" s="16" t="s">
        <v>936</v>
      </c>
      <c r="N23" s="16" t="s">
        <v>937</v>
      </c>
      <c r="O23" s="16"/>
      <c r="P23" s="16"/>
      <c r="Q23" s="213"/>
      <c r="R23" s="37" t="s">
        <v>1023</v>
      </c>
      <c r="S23" s="37" t="s">
        <v>1024</v>
      </c>
      <c r="T23" s="37"/>
      <c r="U23" s="37"/>
      <c r="V23" s="177" t="s">
        <v>922</v>
      </c>
      <c r="W23" s="180"/>
      <c r="X23" s="180"/>
      <c r="Y23" s="81"/>
      <c r="Z23" s="23"/>
    </row>
    <row r="24" spans="1:26" s="167" customFormat="1" ht="25.5">
      <c r="A24" s="16">
        <v>5</v>
      </c>
      <c r="B24" s="16" t="s">
        <v>923</v>
      </c>
      <c r="C24" s="16"/>
      <c r="D24" s="16">
        <v>4808</v>
      </c>
      <c r="E24" s="174" t="s">
        <v>938</v>
      </c>
      <c r="F24" s="16" t="s">
        <v>918</v>
      </c>
      <c r="G24" s="16"/>
      <c r="H24" s="16"/>
      <c r="I24" s="16"/>
      <c r="J24" s="16">
        <v>1996</v>
      </c>
      <c r="K24" s="273" t="s">
        <v>939</v>
      </c>
      <c r="L24" s="16"/>
      <c r="M24" s="16" t="s">
        <v>932</v>
      </c>
      <c r="N24" s="16" t="s">
        <v>940</v>
      </c>
      <c r="O24" s="16"/>
      <c r="P24" s="16"/>
      <c r="Q24" s="213"/>
      <c r="R24" s="37" t="s">
        <v>1023</v>
      </c>
      <c r="S24" s="37" t="s">
        <v>1024</v>
      </c>
      <c r="T24" s="37"/>
      <c r="U24" s="37"/>
      <c r="V24" s="177" t="s">
        <v>922</v>
      </c>
      <c r="W24" s="180"/>
      <c r="X24" s="180"/>
      <c r="Y24" s="81"/>
      <c r="Z24" s="23"/>
    </row>
    <row r="25" spans="1:26" s="167" customFormat="1" ht="25.5">
      <c r="A25" s="16">
        <v>6</v>
      </c>
      <c r="B25" s="16" t="s">
        <v>914</v>
      </c>
      <c r="C25" s="16" t="s">
        <v>941</v>
      </c>
      <c r="D25" s="16" t="s">
        <v>942</v>
      </c>
      <c r="E25" s="174" t="s">
        <v>943</v>
      </c>
      <c r="F25" s="16" t="s">
        <v>918</v>
      </c>
      <c r="G25" s="16"/>
      <c r="H25" s="16"/>
      <c r="I25" s="16"/>
      <c r="J25" s="16">
        <v>2008</v>
      </c>
      <c r="K25" s="273" t="s">
        <v>944</v>
      </c>
      <c r="L25" s="16"/>
      <c r="M25" s="16" t="s">
        <v>945</v>
      </c>
      <c r="N25" s="16" t="s">
        <v>921</v>
      </c>
      <c r="O25" s="16"/>
      <c r="P25" s="16"/>
      <c r="Q25" s="213"/>
      <c r="R25" s="37" t="s">
        <v>946</v>
      </c>
      <c r="S25" s="37" t="s">
        <v>947</v>
      </c>
      <c r="T25" s="37"/>
      <c r="U25" s="37"/>
      <c r="V25" s="177" t="s">
        <v>922</v>
      </c>
      <c r="W25" s="180"/>
      <c r="X25" s="180"/>
      <c r="Y25" s="81"/>
      <c r="Z25" s="23"/>
    </row>
    <row r="26" spans="1:26" s="167" customFormat="1" ht="25.5">
      <c r="A26" s="16">
        <v>7</v>
      </c>
      <c r="B26" s="16" t="s">
        <v>948</v>
      </c>
      <c r="C26" s="16" t="s">
        <v>949</v>
      </c>
      <c r="D26" s="16">
        <v>2913</v>
      </c>
      <c r="E26" s="174" t="s">
        <v>950</v>
      </c>
      <c r="F26" s="16" t="s">
        <v>951</v>
      </c>
      <c r="G26" s="16"/>
      <c r="H26" s="16"/>
      <c r="I26" s="16">
        <v>6842</v>
      </c>
      <c r="J26" s="16">
        <v>1988</v>
      </c>
      <c r="K26" s="273" t="s">
        <v>952</v>
      </c>
      <c r="L26" s="16">
        <v>1</v>
      </c>
      <c r="M26" s="16" t="s">
        <v>953</v>
      </c>
      <c r="N26" s="16" t="s">
        <v>954</v>
      </c>
      <c r="O26" s="16" t="s">
        <v>1071</v>
      </c>
      <c r="P26" s="16"/>
      <c r="Q26" s="213"/>
      <c r="R26" s="37" t="s">
        <v>1027</v>
      </c>
      <c r="S26" s="37" t="s">
        <v>1028</v>
      </c>
      <c r="T26" s="37"/>
      <c r="U26" s="37"/>
      <c r="V26" s="177" t="s">
        <v>922</v>
      </c>
      <c r="W26" s="180" t="s">
        <v>922</v>
      </c>
      <c r="X26" s="180"/>
      <c r="Y26" s="81"/>
      <c r="Z26" s="23"/>
    </row>
    <row r="27" spans="1:26" s="167" customFormat="1" ht="23.25" customHeight="1">
      <c r="A27" s="136">
        <v>8</v>
      </c>
      <c r="B27" s="136" t="s">
        <v>948</v>
      </c>
      <c r="C27" s="136" t="s">
        <v>955</v>
      </c>
      <c r="D27" s="136">
        <v>582704</v>
      </c>
      <c r="E27" s="169" t="s">
        <v>956</v>
      </c>
      <c r="F27" s="136" t="s">
        <v>951</v>
      </c>
      <c r="G27" s="136"/>
      <c r="H27" s="136"/>
      <c r="I27" s="136">
        <v>3120</v>
      </c>
      <c r="J27" s="136">
        <v>1986</v>
      </c>
      <c r="K27" s="272" t="s">
        <v>957</v>
      </c>
      <c r="L27" s="136">
        <v>1</v>
      </c>
      <c r="M27" s="136" t="s">
        <v>958</v>
      </c>
      <c r="N27" s="136" t="s">
        <v>959</v>
      </c>
      <c r="O27" s="136" t="s">
        <v>1072</v>
      </c>
      <c r="P27" s="136"/>
      <c r="Q27" s="216"/>
      <c r="R27" s="181" t="s">
        <v>1029</v>
      </c>
      <c r="S27" s="181" t="s">
        <v>1030</v>
      </c>
      <c r="T27" s="181"/>
      <c r="U27" s="181"/>
      <c r="V27" s="177" t="s">
        <v>922</v>
      </c>
      <c r="W27" s="177" t="s">
        <v>922</v>
      </c>
      <c r="X27" s="180"/>
      <c r="Y27" s="81"/>
      <c r="Z27" s="23"/>
    </row>
    <row r="28" spans="1:26" s="167" customFormat="1" ht="22.5" customHeight="1">
      <c r="A28" s="136">
        <v>9</v>
      </c>
      <c r="B28" s="136" t="s">
        <v>948</v>
      </c>
      <c r="C28" s="136" t="s">
        <v>955</v>
      </c>
      <c r="D28" s="136">
        <v>261624</v>
      </c>
      <c r="E28" s="169" t="s">
        <v>960</v>
      </c>
      <c r="F28" s="136" t="s">
        <v>951</v>
      </c>
      <c r="G28" s="136"/>
      <c r="H28" s="136"/>
      <c r="I28" s="136">
        <v>3120</v>
      </c>
      <c r="J28" s="136">
        <v>1977</v>
      </c>
      <c r="K28" s="272" t="s">
        <v>961</v>
      </c>
      <c r="L28" s="136">
        <v>1</v>
      </c>
      <c r="M28" s="136" t="s">
        <v>958</v>
      </c>
      <c r="N28" s="136" t="s">
        <v>959</v>
      </c>
      <c r="O28" s="136" t="s">
        <v>1073</v>
      </c>
      <c r="P28" s="136"/>
      <c r="Q28" s="216"/>
      <c r="R28" s="181" t="s">
        <v>1031</v>
      </c>
      <c r="S28" s="181" t="s">
        <v>1032</v>
      </c>
      <c r="T28" s="181"/>
      <c r="U28" s="181"/>
      <c r="V28" s="177" t="s">
        <v>922</v>
      </c>
      <c r="W28" s="177" t="s">
        <v>922</v>
      </c>
      <c r="X28" s="180"/>
      <c r="Y28" s="81"/>
      <c r="Z28" s="23"/>
    </row>
    <row r="29" spans="1:26" s="167" customFormat="1" ht="26.25" customHeight="1">
      <c r="A29" s="136">
        <v>10</v>
      </c>
      <c r="B29" s="136" t="s">
        <v>948</v>
      </c>
      <c r="C29" s="136" t="s">
        <v>955</v>
      </c>
      <c r="D29" s="136">
        <v>581986</v>
      </c>
      <c r="E29" s="169" t="s">
        <v>962</v>
      </c>
      <c r="F29" s="136" t="s">
        <v>951</v>
      </c>
      <c r="G29" s="136"/>
      <c r="H29" s="136"/>
      <c r="I29" s="136">
        <v>3120</v>
      </c>
      <c r="J29" s="136">
        <v>1986</v>
      </c>
      <c r="K29" s="272" t="s">
        <v>963</v>
      </c>
      <c r="L29" s="136">
        <v>1</v>
      </c>
      <c r="M29" s="136" t="s">
        <v>958</v>
      </c>
      <c r="N29" s="136" t="s">
        <v>959</v>
      </c>
      <c r="O29" s="168" t="s">
        <v>1074</v>
      </c>
      <c r="P29" s="168"/>
      <c r="Q29" s="218"/>
      <c r="R29" s="181" t="s">
        <v>1033</v>
      </c>
      <c r="S29" s="181" t="s">
        <v>1034</v>
      </c>
      <c r="T29" s="181"/>
      <c r="U29" s="181"/>
      <c r="V29" s="177" t="s">
        <v>922</v>
      </c>
      <c r="W29" s="177" t="s">
        <v>922</v>
      </c>
      <c r="X29" s="180"/>
      <c r="Y29" s="81"/>
      <c r="Z29" s="23"/>
    </row>
    <row r="30" spans="1:26" s="167" customFormat="1" ht="23.25" customHeight="1">
      <c r="A30" s="136">
        <v>11</v>
      </c>
      <c r="B30" s="136" t="s">
        <v>948</v>
      </c>
      <c r="C30" s="136" t="s">
        <v>955</v>
      </c>
      <c r="D30" s="136">
        <v>320306</v>
      </c>
      <c r="E30" s="169" t="s">
        <v>964</v>
      </c>
      <c r="F30" s="136" t="s">
        <v>951</v>
      </c>
      <c r="G30" s="136"/>
      <c r="H30" s="136"/>
      <c r="I30" s="136">
        <v>3120</v>
      </c>
      <c r="J30" s="136">
        <v>1977</v>
      </c>
      <c r="K30" s="272" t="s">
        <v>965</v>
      </c>
      <c r="L30" s="136">
        <v>1</v>
      </c>
      <c r="M30" s="136" t="s">
        <v>958</v>
      </c>
      <c r="N30" s="136" t="s">
        <v>959</v>
      </c>
      <c r="O30" s="168" t="s">
        <v>1075</v>
      </c>
      <c r="P30" s="168"/>
      <c r="Q30" s="218"/>
      <c r="R30" s="181" t="s">
        <v>1023</v>
      </c>
      <c r="S30" s="181" t="s">
        <v>1024</v>
      </c>
      <c r="T30" s="181"/>
      <c r="U30" s="181"/>
      <c r="V30" s="177" t="s">
        <v>922</v>
      </c>
      <c r="W30" s="177" t="s">
        <v>922</v>
      </c>
      <c r="X30" s="180"/>
      <c r="Y30" s="81"/>
      <c r="Z30" s="23"/>
    </row>
    <row r="31" spans="1:26" s="167" customFormat="1" ht="24" customHeight="1">
      <c r="A31" s="136">
        <v>12</v>
      </c>
      <c r="B31" s="136" t="s">
        <v>966</v>
      </c>
      <c r="C31" s="136">
        <v>3</v>
      </c>
      <c r="D31" s="136" t="s">
        <v>967</v>
      </c>
      <c r="E31" s="169" t="s">
        <v>968</v>
      </c>
      <c r="F31" s="136" t="s">
        <v>969</v>
      </c>
      <c r="G31" s="136"/>
      <c r="H31" s="136"/>
      <c r="I31" s="136">
        <v>2417</v>
      </c>
      <c r="J31" s="136">
        <v>2006</v>
      </c>
      <c r="K31" s="272" t="s">
        <v>970</v>
      </c>
      <c r="L31" s="136">
        <v>7</v>
      </c>
      <c r="M31" s="136" t="s">
        <v>971</v>
      </c>
      <c r="N31" s="136" t="s">
        <v>972</v>
      </c>
      <c r="O31" s="168" t="s">
        <v>1076</v>
      </c>
      <c r="P31" s="168"/>
      <c r="Q31" s="299">
        <v>7900</v>
      </c>
      <c r="R31" s="37" t="s">
        <v>1035</v>
      </c>
      <c r="S31" s="37" t="s">
        <v>1036</v>
      </c>
      <c r="T31" s="37" t="s">
        <v>1035</v>
      </c>
      <c r="U31" s="37" t="s">
        <v>1036</v>
      </c>
      <c r="V31" s="177" t="s">
        <v>922</v>
      </c>
      <c r="W31" s="177" t="s">
        <v>922</v>
      </c>
      <c r="X31" s="180" t="s">
        <v>922</v>
      </c>
      <c r="Y31" s="81"/>
      <c r="Z31" s="23"/>
    </row>
    <row r="32" spans="1:26" s="167" customFormat="1" ht="25.5">
      <c r="A32" s="16">
        <v>13</v>
      </c>
      <c r="B32" s="16" t="s">
        <v>966</v>
      </c>
      <c r="C32" s="16">
        <v>3</v>
      </c>
      <c r="D32" s="16" t="s">
        <v>973</v>
      </c>
      <c r="E32" s="174" t="s">
        <v>974</v>
      </c>
      <c r="F32" s="16" t="s">
        <v>969</v>
      </c>
      <c r="G32" s="16"/>
      <c r="H32" s="16"/>
      <c r="I32" s="16">
        <v>2417</v>
      </c>
      <c r="J32" s="16">
        <v>2004</v>
      </c>
      <c r="K32" s="273" t="s">
        <v>975</v>
      </c>
      <c r="L32" s="16">
        <v>9</v>
      </c>
      <c r="M32" s="16" t="s">
        <v>976</v>
      </c>
      <c r="N32" s="16" t="s">
        <v>977</v>
      </c>
      <c r="O32" s="219" t="s">
        <v>1077</v>
      </c>
      <c r="P32" s="219"/>
      <c r="Q32" s="300">
        <v>6100</v>
      </c>
      <c r="R32" s="37" t="s">
        <v>1037</v>
      </c>
      <c r="S32" s="37" t="s">
        <v>1038</v>
      </c>
      <c r="T32" s="37" t="s">
        <v>1037</v>
      </c>
      <c r="U32" s="37" t="s">
        <v>1038</v>
      </c>
      <c r="V32" s="177" t="s">
        <v>922</v>
      </c>
      <c r="W32" s="177" t="s">
        <v>922</v>
      </c>
      <c r="X32" s="177" t="s">
        <v>922</v>
      </c>
      <c r="Y32" s="81"/>
      <c r="Z32" s="23"/>
    </row>
    <row r="33" spans="1:26" s="167" customFormat="1" ht="25.5">
      <c r="A33" s="16">
        <v>14</v>
      </c>
      <c r="B33" s="16" t="s">
        <v>979</v>
      </c>
      <c r="C33" s="16" t="s">
        <v>980</v>
      </c>
      <c r="D33" s="16" t="s">
        <v>981</v>
      </c>
      <c r="E33" s="174" t="s">
        <v>982</v>
      </c>
      <c r="F33" s="16" t="s">
        <v>969</v>
      </c>
      <c r="G33" s="16"/>
      <c r="H33" s="16"/>
      <c r="I33" s="16">
        <v>4461.7</v>
      </c>
      <c r="J33" s="16">
        <v>2010</v>
      </c>
      <c r="K33" s="273" t="s">
        <v>983</v>
      </c>
      <c r="L33" s="16">
        <v>2</v>
      </c>
      <c r="M33" s="16" t="s">
        <v>984</v>
      </c>
      <c r="N33" s="16" t="s">
        <v>985</v>
      </c>
      <c r="O33" s="219" t="s">
        <v>1078</v>
      </c>
      <c r="P33" s="219"/>
      <c r="Q33" s="303"/>
      <c r="R33" s="37" t="s">
        <v>1039</v>
      </c>
      <c r="S33" s="37" t="s">
        <v>1040</v>
      </c>
      <c r="T33" s="37"/>
      <c r="U33" s="37"/>
      <c r="V33" s="177" t="s">
        <v>922</v>
      </c>
      <c r="W33" s="177" t="s">
        <v>922</v>
      </c>
      <c r="X33" s="177"/>
      <c r="Y33" s="81"/>
      <c r="Z33" s="23"/>
    </row>
    <row r="34" spans="1:26" s="167" customFormat="1" ht="25.5">
      <c r="A34" s="136">
        <v>15</v>
      </c>
      <c r="B34" s="136" t="s">
        <v>979</v>
      </c>
      <c r="C34" s="136" t="s">
        <v>986</v>
      </c>
      <c r="D34" s="136" t="s">
        <v>987</v>
      </c>
      <c r="E34" s="169" t="s">
        <v>988</v>
      </c>
      <c r="F34" s="136" t="s">
        <v>969</v>
      </c>
      <c r="G34" s="136"/>
      <c r="H34" s="136"/>
      <c r="I34" s="136">
        <v>6692</v>
      </c>
      <c r="J34" s="136">
        <v>2010</v>
      </c>
      <c r="K34" s="272" t="s">
        <v>989</v>
      </c>
      <c r="L34" s="136">
        <v>2</v>
      </c>
      <c r="M34" s="136"/>
      <c r="N34" s="136" t="s">
        <v>990</v>
      </c>
      <c r="O34" s="168" t="s">
        <v>1079</v>
      </c>
      <c r="P34" s="168"/>
      <c r="Q34" s="218"/>
      <c r="R34" s="181" t="s">
        <v>1041</v>
      </c>
      <c r="S34" s="181" t="s">
        <v>1042</v>
      </c>
      <c r="T34" s="37"/>
      <c r="U34" s="37"/>
      <c r="V34" s="177" t="s">
        <v>922</v>
      </c>
      <c r="W34" s="177" t="s">
        <v>922</v>
      </c>
      <c r="X34" s="180"/>
      <c r="Y34" s="81"/>
      <c r="Z34" s="23"/>
    </row>
    <row r="35" spans="1:26" s="167" customFormat="1" ht="25.5">
      <c r="A35" s="136">
        <v>16</v>
      </c>
      <c r="B35" s="136" t="s">
        <v>991</v>
      </c>
      <c r="C35" s="136" t="s">
        <v>992</v>
      </c>
      <c r="D35" s="136" t="s">
        <v>993</v>
      </c>
      <c r="E35" s="169" t="s">
        <v>994</v>
      </c>
      <c r="F35" s="136" t="s">
        <v>951</v>
      </c>
      <c r="G35" s="136"/>
      <c r="H35" s="136"/>
      <c r="I35" s="136">
        <v>4156</v>
      </c>
      <c r="J35" s="136">
        <v>2011</v>
      </c>
      <c r="K35" s="272" t="s">
        <v>995</v>
      </c>
      <c r="L35" s="136">
        <v>2</v>
      </c>
      <c r="M35" s="136"/>
      <c r="N35" s="136" t="s">
        <v>996</v>
      </c>
      <c r="O35" s="168" t="s">
        <v>1080</v>
      </c>
      <c r="P35" s="168"/>
      <c r="Q35" s="218"/>
      <c r="R35" s="181" t="s">
        <v>1043</v>
      </c>
      <c r="S35" s="181" t="s">
        <v>1044</v>
      </c>
      <c r="T35" s="37"/>
      <c r="U35" s="37"/>
      <c r="V35" s="177" t="s">
        <v>922</v>
      </c>
      <c r="W35" s="177" t="s">
        <v>922</v>
      </c>
      <c r="X35" s="180"/>
      <c r="Y35" s="81"/>
      <c r="Z35" s="23"/>
    </row>
    <row r="36" spans="1:26" s="167" customFormat="1" ht="24.75" customHeight="1">
      <c r="A36" s="136">
        <v>17</v>
      </c>
      <c r="B36" s="136" t="s">
        <v>991</v>
      </c>
      <c r="C36" s="136" t="s">
        <v>997</v>
      </c>
      <c r="D36" s="136" t="s">
        <v>998</v>
      </c>
      <c r="E36" s="169" t="s">
        <v>999</v>
      </c>
      <c r="F36" s="136" t="s">
        <v>1000</v>
      </c>
      <c r="G36" s="136"/>
      <c r="H36" s="136"/>
      <c r="I36" s="136">
        <v>4156</v>
      </c>
      <c r="J36" s="136">
        <v>2014</v>
      </c>
      <c r="K36" s="272" t="s">
        <v>1001</v>
      </c>
      <c r="L36" s="136">
        <v>1</v>
      </c>
      <c r="M36" s="136"/>
      <c r="N36" s="136" t="s">
        <v>984</v>
      </c>
      <c r="O36" s="168" t="s">
        <v>1081</v>
      </c>
      <c r="P36" s="168"/>
      <c r="Q36" s="299">
        <v>54800</v>
      </c>
      <c r="R36" s="181" t="s">
        <v>1045</v>
      </c>
      <c r="S36" s="181" t="s">
        <v>1046</v>
      </c>
      <c r="T36" s="181" t="s">
        <v>1045</v>
      </c>
      <c r="U36" s="181" t="s">
        <v>1046</v>
      </c>
      <c r="V36" s="177" t="s">
        <v>922</v>
      </c>
      <c r="W36" s="177" t="s">
        <v>922</v>
      </c>
      <c r="X36" s="180" t="s">
        <v>922</v>
      </c>
      <c r="Y36" s="81"/>
      <c r="Z36" s="23"/>
    </row>
    <row r="37" spans="1:26" s="167" customFormat="1" ht="27" customHeight="1">
      <c r="A37" s="16">
        <v>18</v>
      </c>
      <c r="B37" s="16" t="s">
        <v>1002</v>
      </c>
      <c r="C37" s="16" t="s">
        <v>1003</v>
      </c>
      <c r="D37" s="16" t="s">
        <v>1004</v>
      </c>
      <c r="E37" s="174" t="s">
        <v>1005</v>
      </c>
      <c r="F37" s="16" t="s">
        <v>969</v>
      </c>
      <c r="G37" s="16"/>
      <c r="H37" s="16"/>
      <c r="I37" s="16">
        <v>2287</v>
      </c>
      <c r="J37" s="16">
        <v>2015</v>
      </c>
      <c r="K37" s="273" t="s">
        <v>1006</v>
      </c>
      <c r="L37" s="16">
        <v>7</v>
      </c>
      <c r="M37" s="16"/>
      <c r="N37" s="16" t="s">
        <v>1007</v>
      </c>
      <c r="O37" s="220" t="s">
        <v>1082</v>
      </c>
      <c r="P37" s="220"/>
      <c r="Q37" s="301">
        <v>51800</v>
      </c>
      <c r="R37" s="37" t="s">
        <v>1047</v>
      </c>
      <c r="S37" s="37" t="s">
        <v>1048</v>
      </c>
      <c r="T37" s="37" t="s">
        <v>1047</v>
      </c>
      <c r="U37" s="37" t="s">
        <v>1048</v>
      </c>
      <c r="V37" s="177" t="s">
        <v>922</v>
      </c>
      <c r="W37" s="177" t="s">
        <v>922</v>
      </c>
      <c r="X37" s="177" t="s">
        <v>922</v>
      </c>
      <c r="Y37" s="81"/>
      <c r="Z37" s="23"/>
    </row>
    <row r="38" spans="1:26" s="167" customFormat="1" ht="38.25">
      <c r="A38" s="45">
        <v>19</v>
      </c>
      <c r="B38" s="16" t="s">
        <v>1008</v>
      </c>
      <c r="C38" s="16" t="s">
        <v>1009</v>
      </c>
      <c r="D38" s="16" t="s">
        <v>1010</v>
      </c>
      <c r="E38" s="174" t="s">
        <v>1011</v>
      </c>
      <c r="F38" s="16" t="s">
        <v>1012</v>
      </c>
      <c r="G38" s="16"/>
      <c r="H38" s="16"/>
      <c r="I38" s="16"/>
      <c r="J38" s="16">
        <v>2018</v>
      </c>
      <c r="K38" s="273" t="s">
        <v>1013</v>
      </c>
      <c r="L38" s="81"/>
      <c r="M38" s="16" t="s">
        <v>1014</v>
      </c>
      <c r="N38" s="16" t="s">
        <v>1015</v>
      </c>
      <c r="O38" s="221"/>
      <c r="P38" s="221"/>
      <c r="Q38" s="171"/>
      <c r="R38" s="37" t="s">
        <v>1049</v>
      </c>
      <c r="S38" s="37" t="s">
        <v>1050</v>
      </c>
      <c r="T38" s="37"/>
      <c r="U38" s="37"/>
      <c r="V38" s="177" t="s">
        <v>922</v>
      </c>
      <c r="W38" s="177"/>
      <c r="X38" s="177"/>
      <c r="Y38" s="81"/>
      <c r="Z38" s="23"/>
    </row>
    <row r="39" spans="1:26" s="167" customFormat="1" ht="25.5">
      <c r="A39" s="45">
        <v>20</v>
      </c>
      <c r="B39" s="16" t="s">
        <v>1016</v>
      </c>
      <c r="C39" s="16" t="s">
        <v>1017</v>
      </c>
      <c r="D39" s="16" t="s">
        <v>1018</v>
      </c>
      <c r="E39" s="174" t="s">
        <v>1019</v>
      </c>
      <c r="F39" s="16" t="s">
        <v>969</v>
      </c>
      <c r="G39" s="16"/>
      <c r="H39" s="16"/>
      <c r="I39" s="16">
        <v>1997</v>
      </c>
      <c r="J39" s="16">
        <v>2018</v>
      </c>
      <c r="K39" s="273" t="s">
        <v>1013</v>
      </c>
      <c r="L39" s="81">
        <v>7</v>
      </c>
      <c r="M39" s="16" t="s">
        <v>1020</v>
      </c>
      <c r="N39" s="16" t="s">
        <v>1007</v>
      </c>
      <c r="O39" s="221" t="s">
        <v>1083</v>
      </c>
      <c r="P39" s="221"/>
      <c r="Q39" s="302">
        <v>88100</v>
      </c>
      <c r="R39" s="37" t="s">
        <v>1051</v>
      </c>
      <c r="S39" s="37" t="s">
        <v>1052</v>
      </c>
      <c r="T39" s="37" t="s">
        <v>1051</v>
      </c>
      <c r="U39" s="37" t="s">
        <v>1052</v>
      </c>
      <c r="V39" s="177" t="s">
        <v>922</v>
      </c>
      <c r="W39" s="177" t="s">
        <v>922</v>
      </c>
      <c r="X39" s="177" t="s">
        <v>922</v>
      </c>
      <c r="Y39" s="81"/>
      <c r="Z39" s="23"/>
    </row>
    <row r="40" spans="1:26" s="167" customFormat="1" ht="12.75">
      <c r="A40" s="45">
        <v>21</v>
      </c>
      <c r="B40" s="16" t="s">
        <v>1002</v>
      </c>
      <c r="C40" s="16" t="s">
        <v>1053</v>
      </c>
      <c r="D40" s="16" t="s">
        <v>1054</v>
      </c>
      <c r="E40" s="174" t="s">
        <v>1055</v>
      </c>
      <c r="F40" s="16" t="s">
        <v>756</v>
      </c>
      <c r="G40" s="16"/>
      <c r="H40" s="16"/>
      <c r="I40" s="136">
        <v>1500</v>
      </c>
      <c r="J40" s="136">
        <v>1999</v>
      </c>
      <c r="K40" s="136" t="s">
        <v>1059</v>
      </c>
      <c r="L40" s="168">
        <v>5</v>
      </c>
      <c r="M40" s="168" t="s">
        <v>146</v>
      </c>
      <c r="N40" s="168">
        <v>1535</v>
      </c>
      <c r="O40" s="134">
        <v>137118</v>
      </c>
      <c r="P40" s="221"/>
      <c r="Q40" s="171"/>
      <c r="R40" s="170" t="s">
        <v>978</v>
      </c>
      <c r="S40" s="170" t="s">
        <v>1061</v>
      </c>
      <c r="T40" s="170"/>
      <c r="U40" s="170"/>
      <c r="V40" s="171" t="s">
        <v>922</v>
      </c>
      <c r="W40" s="171" t="s">
        <v>922</v>
      </c>
      <c r="X40" s="177"/>
      <c r="Y40" s="81"/>
      <c r="Z40" s="23"/>
    </row>
    <row r="41" spans="1:26" s="167" customFormat="1" ht="12.75">
      <c r="A41" s="45">
        <v>22</v>
      </c>
      <c r="B41" s="16" t="s">
        <v>762</v>
      </c>
      <c r="C41" s="16" t="s">
        <v>1056</v>
      </c>
      <c r="D41" s="16" t="s">
        <v>1057</v>
      </c>
      <c r="E41" s="174" t="s">
        <v>1058</v>
      </c>
      <c r="F41" s="16" t="s">
        <v>756</v>
      </c>
      <c r="G41" s="16"/>
      <c r="H41" s="16"/>
      <c r="I41" s="136">
        <v>1796</v>
      </c>
      <c r="J41" s="136">
        <v>2001</v>
      </c>
      <c r="K41" s="136" t="s">
        <v>1060</v>
      </c>
      <c r="L41" s="168">
        <v>5</v>
      </c>
      <c r="M41" s="168"/>
      <c r="N41" s="168">
        <v>1695</v>
      </c>
      <c r="O41" s="134">
        <v>335762</v>
      </c>
      <c r="P41" s="134"/>
      <c r="Q41" s="171"/>
      <c r="R41" s="170" t="s">
        <v>1062</v>
      </c>
      <c r="S41" s="170" t="s">
        <v>1063</v>
      </c>
      <c r="T41" s="170"/>
      <c r="U41" s="170"/>
      <c r="V41" s="171" t="s">
        <v>922</v>
      </c>
      <c r="W41" s="171" t="s">
        <v>922</v>
      </c>
      <c r="X41" s="177"/>
      <c r="Y41" s="81"/>
      <c r="Z41" s="23"/>
    </row>
    <row r="42" spans="1:26" s="167" customFormat="1" ht="12.75">
      <c r="A42" s="45">
        <v>23</v>
      </c>
      <c r="B42" s="16" t="s">
        <v>1064</v>
      </c>
      <c r="C42" s="16" t="s">
        <v>1065</v>
      </c>
      <c r="D42" s="16">
        <v>580657</v>
      </c>
      <c r="E42" s="174" t="s">
        <v>1066</v>
      </c>
      <c r="F42" s="16" t="s">
        <v>1000</v>
      </c>
      <c r="G42" s="16"/>
      <c r="H42" s="16"/>
      <c r="I42" s="16">
        <v>3120</v>
      </c>
      <c r="J42" s="16">
        <v>1975</v>
      </c>
      <c r="K42" s="273" t="s">
        <v>1067</v>
      </c>
      <c r="L42" s="81">
        <v>1</v>
      </c>
      <c r="M42" s="16"/>
      <c r="N42" s="16">
        <v>2680</v>
      </c>
      <c r="O42" s="221" t="s">
        <v>1068</v>
      </c>
      <c r="P42" s="221"/>
      <c r="Q42" s="171"/>
      <c r="R42" s="37" t="s">
        <v>1069</v>
      </c>
      <c r="S42" s="37" t="s">
        <v>1070</v>
      </c>
      <c r="T42" s="37"/>
      <c r="U42" s="37"/>
      <c r="V42" s="177" t="s">
        <v>922</v>
      </c>
      <c r="W42" s="177" t="s">
        <v>922</v>
      </c>
      <c r="X42" s="177"/>
      <c r="Y42" s="81"/>
      <c r="Z42" s="23"/>
    </row>
    <row r="43" spans="1:26" s="167" customFormat="1" ht="25.5">
      <c r="A43" s="45">
        <v>24</v>
      </c>
      <c r="B43" s="16" t="s">
        <v>1158</v>
      </c>
      <c r="C43" s="16" t="s">
        <v>1158</v>
      </c>
      <c r="D43" s="16" t="s">
        <v>1159</v>
      </c>
      <c r="E43" s="174" t="s">
        <v>1160</v>
      </c>
      <c r="F43" s="16" t="s">
        <v>1161</v>
      </c>
      <c r="G43" s="16"/>
      <c r="H43" s="16"/>
      <c r="I43" s="16"/>
      <c r="J43" s="16">
        <v>1990</v>
      </c>
      <c r="K43" s="273"/>
      <c r="L43" s="81"/>
      <c r="M43" s="16">
        <v>10000</v>
      </c>
      <c r="N43" s="16"/>
      <c r="O43" s="221"/>
      <c r="P43" s="221"/>
      <c r="Q43" s="171"/>
      <c r="R43" s="37" t="s">
        <v>1162</v>
      </c>
      <c r="S43" s="37" t="s">
        <v>1163</v>
      </c>
      <c r="T43" s="37"/>
      <c r="U43" s="37"/>
      <c r="V43" s="177" t="s">
        <v>922</v>
      </c>
      <c r="W43" s="177"/>
      <c r="X43" s="177"/>
      <c r="Y43" s="81"/>
      <c r="Z43" s="23"/>
    </row>
    <row r="44" spans="1:26" ht="12.75" customHeight="1">
      <c r="A44" s="313" t="s">
        <v>1150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173"/>
      <c r="Z44" s="13"/>
    </row>
    <row r="45" spans="1:26" s="167" customFormat="1" ht="25.5">
      <c r="A45" s="16">
        <v>1</v>
      </c>
      <c r="B45" s="16" t="s">
        <v>1154</v>
      </c>
      <c r="C45" s="16" t="s">
        <v>1151</v>
      </c>
      <c r="D45" s="16" t="s">
        <v>1152</v>
      </c>
      <c r="E45" s="174" t="s">
        <v>1153</v>
      </c>
      <c r="F45" s="16" t="s">
        <v>969</v>
      </c>
      <c r="G45" s="16"/>
      <c r="H45" s="16"/>
      <c r="I45" s="17">
        <v>2400</v>
      </c>
      <c r="J45" s="17">
        <v>1995</v>
      </c>
      <c r="K45" s="17" t="s">
        <v>1155</v>
      </c>
      <c r="L45" s="17">
        <v>9</v>
      </c>
      <c r="M45" s="17"/>
      <c r="N45" s="17">
        <v>2590</v>
      </c>
      <c r="O45" s="17" t="s">
        <v>77</v>
      </c>
      <c r="P45" s="17">
        <v>505583</v>
      </c>
      <c r="Q45" s="17"/>
      <c r="R45" s="176" t="s">
        <v>1156</v>
      </c>
      <c r="S45" s="176" t="s">
        <v>1157</v>
      </c>
      <c r="T45" s="176"/>
      <c r="U45" s="176"/>
      <c r="V45" s="177" t="s">
        <v>922</v>
      </c>
      <c r="W45" s="177" t="s">
        <v>922</v>
      </c>
      <c r="X45" s="178"/>
      <c r="Y45" s="81"/>
      <c r="Z45" s="23"/>
    </row>
  </sheetData>
  <sheetProtection/>
  <mergeCells count="27">
    <mergeCell ref="A44:X44"/>
    <mergeCell ref="A11:X11"/>
    <mergeCell ref="L2:L3"/>
    <mergeCell ref="M2:M3"/>
    <mergeCell ref="N2:N3"/>
    <mergeCell ref="F2:F3"/>
    <mergeCell ref="I2:I3"/>
    <mergeCell ref="J2:J3"/>
    <mergeCell ref="K2:K3"/>
    <mergeCell ref="P2:P3"/>
    <mergeCell ref="A19:X19"/>
    <mergeCell ref="T2:U2"/>
    <mergeCell ref="V2:Y2"/>
    <mergeCell ref="A4:Y4"/>
    <mergeCell ref="A7:X7"/>
    <mergeCell ref="A9:X9"/>
    <mergeCell ref="A13:X13"/>
    <mergeCell ref="O2:O3"/>
    <mergeCell ref="Q2:Q3"/>
    <mergeCell ref="R2:S2"/>
    <mergeCell ref="A1:K1"/>
    <mergeCell ref="A2:A3"/>
    <mergeCell ref="B2:B3"/>
    <mergeCell ref="C2:C3"/>
    <mergeCell ref="D2:D3"/>
    <mergeCell ref="E2:E3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4">
      <selection activeCell="B35" sqref="B35"/>
    </sheetView>
  </sheetViews>
  <sheetFormatPr defaultColWidth="9.140625" defaultRowHeight="12.75"/>
  <cols>
    <col min="1" max="1" width="4.140625" style="1" customWidth="1"/>
    <col min="2" max="2" width="42.8515625" style="2" customWidth="1"/>
    <col min="3" max="3" width="37.57421875" style="2" customWidth="1"/>
    <col min="4" max="4" width="31.28125" style="2" customWidth="1"/>
    <col min="5" max="16384" width="9.140625" style="2" customWidth="1"/>
  </cols>
  <sheetData>
    <row r="1" spans="1:4" s="9" customFormat="1" ht="15" customHeight="1">
      <c r="A1" s="68"/>
      <c r="B1" s="52" t="s">
        <v>132</v>
      </c>
      <c r="C1" s="73"/>
      <c r="D1" s="67"/>
    </row>
    <row r="2" spans="1:4" s="9" customFormat="1" ht="12.75">
      <c r="A2" s="68"/>
      <c r="B2" s="52"/>
      <c r="C2" s="67"/>
      <c r="D2" s="67"/>
    </row>
    <row r="3" spans="1:4" s="9" customFormat="1" ht="48" customHeight="1">
      <c r="A3" s="365" t="s">
        <v>34</v>
      </c>
      <c r="B3" s="365"/>
      <c r="C3" s="365"/>
      <c r="D3" s="365"/>
    </row>
    <row r="4" spans="1:4" s="9" customFormat="1" ht="12.75">
      <c r="A4" s="68"/>
      <c r="B4" s="67"/>
      <c r="C4" s="67"/>
      <c r="D4" s="67"/>
    </row>
    <row r="5" spans="1:4" s="9" customFormat="1" ht="30.75" customHeight="1">
      <c r="A5" s="44" t="s">
        <v>10</v>
      </c>
      <c r="B5" s="44" t="s">
        <v>14</v>
      </c>
      <c r="C5" s="74" t="s">
        <v>15</v>
      </c>
      <c r="D5" s="67"/>
    </row>
    <row r="6" spans="1:4" s="9" customFormat="1" ht="17.25" customHeight="1">
      <c r="A6" s="366" t="s">
        <v>52</v>
      </c>
      <c r="B6" s="367"/>
      <c r="C6" s="368"/>
      <c r="D6" s="67"/>
    </row>
    <row r="7" spans="1:4" s="12" customFormat="1" ht="25.5">
      <c r="A7" s="75" t="s">
        <v>76</v>
      </c>
      <c r="B7" s="107" t="s">
        <v>718</v>
      </c>
      <c r="C7" s="72" t="s">
        <v>719</v>
      </c>
      <c r="D7" s="76"/>
    </row>
    <row r="8" spans="1:4" s="12" customFormat="1" ht="25.5">
      <c r="A8" s="75" t="s">
        <v>720</v>
      </c>
      <c r="B8" s="107" t="s">
        <v>721</v>
      </c>
      <c r="C8" s="72"/>
      <c r="D8" s="76"/>
    </row>
    <row r="9" spans="1:4" s="12" customFormat="1" ht="25.5">
      <c r="A9" s="75" t="s">
        <v>722</v>
      </c>
      <c r="B9" s="107" t="s">
        <v>723</v>
      </c>
      <c r="C9" s="72"/>
      <c r="D9" s="76"/>
    </row>
    <row r="10" spans="1:4" s="12" customFormat="1" ht="25.5">
      <c r="A10" s="75" t="s">
        <v>724</v>
      </c>
      <c r="B10" s="107" t="s">
        <v>725</v>
      </c>
      <c r="C10" s="72"/>
      <c r="D10" s="76"/>
    </row>
    <row r="11" spans="1:4" s="12" customFormat="1" ht="25.5">
      <c r="A11" s="75" t="s">
        <v>726</v>
      </c>
      <c r="B11" s="107" t="s">
        <v>727</v>
      </c>
      <c r="C11" s="72"/>
      <c r="D11" s="76"/>
    </row>
    <row r="12" spans="1:4" s="12" customFormat="1" ht="25.5">
      <c r="A12" s="75" t="s">
        <v>728</v>
      </c>
      <c r="B12" s="107" t="s">
        <v>729</v>
      </c>
      <c r="C12" s="72"/>
      <c r="D12" s="76"/>
    </row>
    <row r="13" spans="1:4" s="12" customFormat="1" ht="25.5">
      <c r="A13" s="75" t="s">
        <v>730</v>
      </c>
      <c r="B13" s="107" t="s">
        <v>731</v>
      </c>
      <c r="C13" s="72" t="s">
        <v>719</v>
      </c>
      <c r="D13" s="76"/>
    </row>
    <row r="14" spans="1:4" s="12" customFormat="1" ht="25.5">
      <c r="A14" s="75" t="s">
        <v>732</v>
      </c>
      <c r="B14" s="107" t="s">
        <v>733</v>
      </c>
      <c r="C14" s="72" t="s">
        <v>719</v>
      </c>
      <c r="D14" s="76"/>
    </row>
    <row r="15" spans="1:4" s="12" customFormat="1" ht="25.5">
      <c r="A15" s="75" t="s">
        <v>734</v>
      </c>
      <c r="B15" s="107" t="s">
        <v>735</v>
      </c>
      <c r="C15" s="72"/>
      <c r="D15" s="76"/>
    </row>
    <row r="16" spans="1:4" s="12" customFormat="1" ht="25.5">
      <c r="A16" s="75" t="s">
        <v>736</v>
      </c>
      <c r="B16" s="107" t="s">
        <v>737</v>
      </c>
      <c r="C16" s="72"/>
      <c r="D16" s="76"/>
    </row>
    <row r="17" spans="1:4" s="12" customFormat="1" ht="25.5">
      <c r="A17" s="75" t="s">
        <v>738</v>
      </c>
      <c r="B17" s="107" t="s">
        <v>739</v>
      </c>
      <c r="C17" s="72" t="s">
        <v>719</v>
      </c>
      <c r="D17" s="76"/>
    </row>
    <row r="18" spans="1:4" s="12" customFormat="1" ht="25.5">
      <c r="A18" s="75" t="s">
        <v>740</v>
      </c>
      <c r="B18" s="107" t="s">
        <v>741</v>
      </c>
      <c r="C18" s="72" t="s">
        <v>719</v>
      </c>
      <c r="D18" s="76"/>
    </row>
    <row r="19" spans="1:4" s="12" customFormat="1" ht="25.5">
      <c r="A19" s="75" t="s">
        <v>742</v>
      </c>
      <c r="B19" s="107" t="s">
        <v>743</v>
      </c>
      <c r="C19" s="72" t="s">
        <v>719</v>
      </c>
      <c r="D19" s="76"/>
    </row>
    <row r="20" spans="1:4" s="12" customFormat="1" ht="25.5">
      <c r="A20" s="75" t="s">
        <v>744</v>
      </c>
      <c r="B20" s="211" t="s">
        <v>745</v>
      </c>
      <c r="C20" s="72" t="s">
        <v>719</v>
      </c>
      <c r="D20" s="76"/>
    </row>
    <row r="21" spans="1:4" s="12" customFormat="1" ht="25.5">
      <c r="A21" s="75" t="s">
        <v>746</v>
      </c>
      <c r="B21" s="211" t="s">
        <v>747</v>
      </c>
      <c r="C21" s="72" t="s">
        <v>719</v>
      </c>
      <c r="D21" s="76"/>
    </row>
    <row r="22" spans="1:4" s="12" customFormat="1" ht="25.5">
      <c r="A22" s="75" t="s">
        <v>748</v>
      </c>
      <c r="B22" s="211" t="s">
        <v>749</v>
      </c>
      <c r="C22" s="72" t="s">
        <v>719</v>
      </c>
      <c r="D22" s="76"/>
    </row>
    <row r="23" spans="1:4" s="12" customFormat="1" ht="25.5">
      <c r="A23" s="75" t="s">
        <v>750</v>
      </c>
      <c r="B23" s="211" t="s">
        <v>751</v>
      </c>
      <c r="C23" s="72" t="s">
        <v>719</v>
      </c>
      <c r="D23" s="76"/>
    </row>
    <row r="24" spans="1:4" ht="12.75">
      <c r="A24" s="369" t="s">
        <v>60</v>
      </c>
      <c r="B24" s="369"/>
      <c r="C24" s="369"/>
      <c r="D24" s="13"/>
    </row>
    <row r="25" spans="1:4" s="12" customFormat="1" ht="38.25">
      <c r="A25" s="70" t="s">
        <v>76</v>
      </c>
      <c r="B25" s="271" t="s">
        <v>214</v>
      </c>
      <c r="C25" s="57" t="s">
        <v>215</v>
      </c>
      <c r="D25" s="76"/>
    </row>
    <row r="26" spans="1:4" ht="12.75">
      <c r="A26" s="369" t="s">
        <v>54</v>
      </c>
      <c r="B26" s="369"/>
      <c r="C26" s="369"/>
      <c r="D26" s="13"/>
    </row>
    <row r="27" spans="1:4" s="147" customFormat="1" ht="25.5">
      <c r="A27" s="145" t="s">
        <v>76</v>
      </c>
      <c r="B27" s="107" t="s">
        <v>1133</v>
      </c>
      <c r="C27" s="107" t="s">
        <v>1134</v>
      </c>
      <c r="D27" s="146"/>
    </row>
    <row r="28" spans="1:4" s="147" customFormat="1" ht="25.5">
      <c r="A28" s="145" t="s">
        <v>720</v>
      </c>
      <c r="B28" s="107" t="s">
        <v>1135</v>
      </c>
      <c r="C28" s="107" t="s">
        <v>1134</v>
      </c>
      <c r="D28" s="146"/>
    </row>
    <row r="29" spans="1:4" s="147" customFormat="1" ht="25.5">
      <c r="A29" s="145" t="s">
        <v>722</v>
      </c>
      <c r="B29" s="107" t="s">
        <v>1136</v>
      </c>
      <c r="C29" s="107" t="s">
        <v>1134</v>
      </c>
      <c r="D29" s="146"/>
    </row>
    <row r="30" spans="1:4" s="147" customFormat="1" ht="38.25">
      <c r="A30" s="145" t="s">
        <v>724</v>
      </c>
      <c r="B30" s="107" t="s">
        <v>1137</v>
      </c>
      <c r="C30" s="107"/>
      <c r="D30" s="146"/>
    </row>
    <row r="31" spans="1:4" s="8" customFormat="1" ht="12.75">
      <c r="A31" s="77"/>
      <c r="B31" s="78"/>
      <c r="C31" s="78"/>
      <c r="D31" s="78"/>
    </row>
  </sheetData>
  <sheetProtection/>
  <mergeCells count="4">
    <mergeCell ref="A3:D3"/>
    <mergeCell ref="A6:C6"/>
    <mergeCell ref="A24:C24"/>
    <mergeCell ref="A26:C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222" customWidth="1"/>
    <col min="2" max="2" width="10.140625" style="245" bestFit="1" customWidth="1"/>
    <col min="3" max="3" width="14.57421875" style="224" customWidth="1"/>
    <col min="4" max="4" width="15.421875" style="222" bestFit="1" customWidth="1"/>
    <col min="5" max="5" width="14.00390625" style="222" bestFit="1" customWidth="1"/>
    <col min="6" max="16384" width="9.140625" style="222" customWidth="1"/>
  </cols>
  <sheetData>
    <row r="1" spans="1:5" ht="15.75" customHeight="1">
      <c r="A1" s="372" t="s">
        <v>1149</v>
      </c>
      <c r="B1" s="372"/>
      <c r="C1" s="372"/>
      <c r="D1" s="372"/>
      <c r="E1" s="372"/>
    </row>
    <row r="2" spans="1:5" ht="15.75" customHeight="1">
      <c r="A2" s="372"/>
      <c r="B2" s="372"/>
      <c r="C2" s="372"/>
      <c r="D2" s="372"/>
      <c r="E2" s="372"/>
    </row>
    <row r="3" ht="16.5" thickBot="1">
      <c r="A3" s="223"/>
    </row>
    <row r="4" spans="1:5" ht="26.25" thickBot="1">
      <c r="A4" s="225" t="s">
        <v>148</v>
      </c>
      <c r="B4" s="246" t="s">
        <v>156</v>
      </c>
      <c r="C4" s="226" t="s">
        <v>149</v>
      </c>
      <c r="D4" s="227" t="s">
        <v>150</v>
      </c>
      <c r="E4" s="226" t="s">
        <v>151</v>
      </c>
    </row>
    <row r="5" spans="1:5" ht="12.75">
      <c r="A5" s="373">
        <v>2017</v>
      </c>
      <c r="B5" s="247">
        <v>2</v>
      </c>
      <c r="C5" s="276" t="s">
        <v>117</v>
      </c>
      <c r="D5" s="229">
        <v>240</v>
      </c>
      <c r="E5" s="230">
        <v>20000</v>
      </c>
    </row>
    <row r="6" spans="1:5" ht="25.5">
      <c r="A6" s="374"/>
      <c r="B6" s="248">
        <v>1</v>
      </c>
      <c r="C6" s="228" t="s">
        <v>799</v>
      </c>
      <c r="D6" s="231">
        <v>222.5</v>
      </c>
      <c r="E6" s="232"/>
    </row>
    <row r="7" spans="1:5" ht="12.75">
      <c r="A7" s="374"/>
      <c r="B7" s="248">
        <v>1</v>
      </c>
      <c r="C7" s="228" t="s">
        <v>798</v>
      </c>
      <c r="D7" s="231">
        <v>1576.86</v>
      </c>
      <c r="E7" s="232"/>
    </row>
    <row r="8" spans="1:5" ht="25.5">
      <c r="A8" s="374"/>
      <c r="B8" s="263">
        <v>1</v>
      </c>
      <c r="C8" s="276" t="s">
        <v>801</v>
      </c>
      <c r="D8" s="277">
        <v>1883.88</v>
      </c>
      <c r="E8" s="278"/>
    </row>
    <row r="9" spans="1:5" ht="13.5" thickBot="1">
      <c r="A9" s="375"/>
      <c r="B9" s="376" t="s">
        <v>155</v>
      </c>
      <c r="C9" s="377"/>
      <c r="D9" s="233">
        <f>SUM(D5:D8)</f>
        <v>3923.24</v>
      </c>
      <c r="E9" s="234"/>
    </row>
    <row r="10" spans="1:5" ht="12.75">
      <c r="A10" s="378">
        <v>2018</v>
      </c>
      <c r="B10" s="249">
        <v>1</v>
      </c>
      <c r="C10" s="235" t="s">
        <v>117</v>
      </c>
      <c r="D10" s="236">
        <v>150</v>
      </c>
      <c r="E10" s="237"/>
    </row>
    <row r="11" spans="1:5" ht="12.75">
      <c r="A11" s="379"/>
      <c r="B11" s="248">
        <v>2</v>
      </c>
      <c r="C11" s="238" t="s">
        <v>800</v>
      </c>
      <c r="D11" s="239">
        <f>280+168.19</f>
        <v>448.19</v>
      </c>
      <c r="E11" s="240"/>
    </row>
    <row r="12" spans="1:5" ht="13.5" thickBot="1">
      <c r="A12" s="380"/>
      <c r="B12" s="376" t="s">
        <v>152</v>
      </c>
      <c r="C12" s="377"/>
      <c r="D12" s="233">
        <f>SUM(D10:D11)</f>
        <v>598.19</v>
      </c>
      <c r="E12" s="234"/>
    </row>
    <row r="13" spans="1:5" ht="12.75">
      <c r="A13" s="381">
        <v>2019</v>
      </c>
      <c r="B13" s="249">
        <v>2</v>
      </c>
      <c r="C13" s="241" t="s">
        <v>800</v>
      </c>
      <c r="D13" s="236">
        <f>1468.84+13935.56</f>
        <v>15404.4</v>
      </c>
      <c r="E13" s="237"/>
    </row>
    <row r="14" spans="1:5" ht="12.75">
      <c r="A14" s="381"/>
      <c r="B14" s="249">
        <v>3</v>
      </c>
      <c r="C14" s="241" t="s">
        <v>117</v>
      </c>
      <c r="D14" s="236">
        <f>3232.94+1075.77+1100</f>
        <v>5408.71</v>
      </c>
      <c r="E14" s="237"/>
    </row>
    <row r="15" spans="1:5" ht="13.5" thickBot="1">
      <c r="A15" s="382"/>
      <c r="B15" s="383" t="s">
        <v>153</v>
      </c>
      <c r="C15" s="384"/>
      <c r="D15" s="242">
        <f>SUM(D13:D14)</f>
        <v>20813.11</v>
      </c>
      <c r="E15" s="243"/>
    </row>
    <row r="16" spans="1:5" ht="16.5" thickBot="1">
      <c r="A16" s="370" t="s">
        <v>154</v>
      </c>
      <c r="B16" s="371"/>
      <c r="C16" s="371"/>
      <c r="D16" s="244">
        <f>SUM(,D9,D12,D15)</f>
        <v>25334.54</v>
      </c>
      <c r="E16" s="244">
        <f>E5</f>
        <v>20000</v>
      </c>
    </row>
  </sheetData>
  <sheetProtection/>
  <mergeCells count="8">
    <mergeCell ref="A16:C16"/>
    <mergeCell ref="A1:E2"/>
    <mergeCell ref="A5:A9"/>
    <mergeCell ref="B9:C9"/>
    <mergeCell ref="A10:A12"/>
    <mergeCell ref="B12:C12"/>
    <mergeCell ref="A13:A15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bartosz.mikolajczyk</cp:lastModifiedBy>
  <cp:lastPrinted>2020-01-10T16:11:39Z</cp:lastPrinted>
  <dcterms:created xsi:type="dcterms:W3CDTF">2004-04-21T13:58:08Z</dcterms:created>
  <dcterms:modified xsi:type="dcterms:W3CDTF">2020-01-31T10:29:20Z</dcterms:modified>
  <cp:category/>
  <cp:version/>
  <cp:contentType/>
  <cp:contentStatus/>
</cp:coreProperties>
</file>